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10BA44D7-EF81-4086-AC6E-5808D7D451AC}" xr6:coauthVersionLast="47" xr6:coauthVersionMax="47" xr10:uidLastSave="{00000000-0000-0000-0000-000000000000}"/>
  <workbookProtection workbookAlgorithmName="SHA-512" workbookHashValue="dFtp4Oxze/LFpTqbExL25Wh2biQ6to9k8HsCDY8uG08vRnyRU7s7rxVWArmO5/jbxAO73bzOTb3ARNSpXpXrlw==" workbookSaltValue="qhxRW2bp6anryGz5otjlYA=="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F85" i="4"/>
  <c r="I8" i="4"/>
  <c r="B8" i="4"/>
</calcChain>
</file>

<file path=xl/sharedStrings.xml><?xml version="1.0" encoding="utf-8"?>
<sst xmlns="http://schemas.openxmlformats.org/spreadsheetml/2006/main" count="240" uniqueCount="116">
  <si>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</si>
  <si>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</si>
  <si>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</si>
  <si>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</si>
  <si>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</si>
  <si>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</si>
  <si>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</si>
  <si>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</si>
  <si>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</si>
  <si>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</si>
  <si>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</si>
  <si>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</si>
  <si>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</si>
  <si>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</si>
  <si>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</si>
  <si>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</si>
  <si>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</si>
  <si>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</si>
  <si>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</si>
  <si>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</si>
  <si>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</si>
  <si>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</si>
  <si>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</si>
  <si>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</si>
  <si>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</si>
  <si>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</si>
  <si>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</si>
  <si>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</si>
  <si>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</si>
  <si>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</si>
  <si>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</si>
  <si>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</si>
  <si>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</si>
  <si>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</si>
  <si>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</si>
  <si>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</si>
  <si>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</si>
  <si>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</si>
  <si>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</si>
  <si>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</si>
  <si>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</si>
  <si>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</si>
  <si>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</si>
  <si>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</si>
  <si>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</si>
  <si>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</si>
  <si>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</si>
  <si>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</si>
  <si>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</si>
  <si>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</si>
  <si>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</si>
  <si>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</si>
  <si>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</si>
  <si>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</si>
  <si>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</si>
  <si>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</si>
  <si>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</si>
  <si>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</si>
  <si>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</si>
  <si>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</si>
  <si>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</si>
  <si>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</si>
  <si>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</si>
  <si>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</si>
  <si>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</si>
  <si>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</si>
  <si>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</si>
  <si>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</si>
  <si>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</si>
  <si>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</si>
  <si>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</si>
  <si>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</si>
  <si>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</si>
  <si>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</si>
  <si>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</si>
  <si>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</si>
  <si>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</si>
  <si>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</si>
  <si>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</si>
  <si>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</si>
  <si>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</si>
  <si>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</si>
  <si>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</si>
  <si>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</si>
  <si>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</si>
  <si>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</si>
  <si>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</si>
  <si>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</si>
  <si>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</si>
  <si>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</si>
  <si>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</si>
  <si>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</si>
  <si>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</si>
  <si>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</si>
  <si>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</si>
  <si>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</si>
  <si>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</si>
  <si>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</si>
  <si>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</si>
  <si>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</si>
  <si>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</si>
  <si>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</si>
  <si>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</si>
  <si>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</si>
  <si>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</si>
  <si>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</si>
  <si>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</si>
  <si>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</si>
  <si>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</si>
  <si>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</si>
  <si>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</si>
  <si>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</si>
  <si>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</si>
  <si>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【健全性について】
　令和５年度における①経常収支比率は、99.44％で、⑤経費回収率は、64.10％となっており、下水道使用料だけでは汚水処理に係る経費が賄えておらず、一般会計繰入金に依存している状況です。今後、経費の節減や下水道接続促進活動などによる財源の確保に努める必要があります。また、令和４年度に設置した安城市水道事業及び下水道事業審議会において、適正な使用料の設定について検討を行い、令和７年度から使用料の改定を実施することにより、経営の健全化を図ります。
　③流動比率は、全国及び類似団体の平均値を下回っていますが、これは企業債に係る流動負債が大きいためです。企業債残高及び償還額は減少傾向であるため、同比率は徐々に良化するものと考えられます。
  ④企業債残高対事業規模比率は、全国及び類似団体の平均値を上回っています。これは、企業債残高に対する一般会計負担額の見込みが減少したためであると考えられます。一般会計負担額は見込が不透明なため、一般会計に依存しない健全経営に向けて取り組む必要があります。
【効率性について】
　⑥汚水処理原価は、151.16円であり、全国及び類似団体の平均値を上回っています。汚水処理費の節減などにより経営の改善に向けて取り組む必要があります。
　⑧水洗化率は、全国及び類似団体の平均値を下回っています。更なる水洗化率の向上のため、より効果的な接続促進の取組方法を研究し、水洗化率の向上を図ります。</t>
    <rPh sb="110" eb="112">
      <t>セツゲン</t>
    </rPh>
    <rPh sb="136" eb="138">
      <t>ヒツヨウ</t>
    </rPh>
    <rPh sb="147" eb="149">
      <t>レイワ</t>
    </rPh>
    <rPh sb="150" eb="152">
      <t>ネンド</t>
    </rPh>
    <rPh sb="153" eb="155">
      <t>セッチ</t>
    </rPh>
    <rPh sb="157" eb="160">
      <t>アンジョウシ</t>
    </rPh>
    <rPh sb="160" eb="165">
      <t>スイドウジギョウオヨ</t>
    </rPh>
    <rPh sb="166" eb="174">
      <t>ゲスイドウジギョウシンギカイ</t>
    </rPh>
    <rPh sb="195" eb="196">
      <t>オコナ</t>
    </rPh>
    <rPh sb="198" eb="200">
      <t>レイワ</t>
    </rPh>
    <rPh sb="201" eb="203">
      <t>ネンド</t>
    </rPh>
    <rPh sb="205" eb="208">
      <t>シヨウリョウ</t>
    </rPh>
    <rPh sb="209" eb="211">
      <t>カイテイ</t>
    </rPh>
    <rPh sb="212" eb="214">
      <t>ジッシ</t>
    </rPh>
    <rPh sb="222" eb="224">
      <t>ケイエイ</t>
    </rPh>
    <rPh sb="225" eb="228">
      <t>ケンゼンカ</t>
    </rPh>
    <rPh sb="229" eb="230">
      <t>ハカ</t>
    </rPh>
    <rPh sb="245" eb="246">
      <t>オヨ</t>
    </rPh>
    <rPh sb="247" eb="251">
      <t>ルイジダンタイ</t>
    </rPh>
    <rPh sb="287" eb="290">
      <t>キギョウサイ</t>
    </rPh>
    <rPh sb="290" eb="292">
      <t>ザンダカ</t>
    </rPh>
    <rPh sb="292" eb="293">
      <t>オヨ</t>
    </rPh>
    <rPh sb="294" eb="297">
      <t>ショウカンガク</t>
    </rPh>
    <rPh sb="298" eb="302">
      <t>ゲンショウケイコウ</t>
    </rPh>
    <rPh sb="360" eb="361">
      <t>ウエ</t>
    </rPh>
    <rPh sb="403" eb="404">
      <t>カンガ</t>
    </rPh>
    <rPh sb="418" eb="420">
      <t>ミコミ</t>
    </rPh>
    <rPh sb="490" eb="492">
      <t>ゼンコク</t>
    </rPh>
    <rPh sb="492" eb="493">
      <t>オヨ</t>
    </rPh>
    <rPh sb="499" eb="502">
      <t>ヘイキンチ</t>
    </rPh>
    <rPh sb="567" eb="569">
      <t>シタマワ</t>
    </rPh>
    <rPh sb="575" eb="576">
      <t>サラ</t>
    </rPh>
    <rPh sb="578" eb="582">
      <t>スイセンカリツ</t>
    </rPh>
    <rPh sb="583" eb="585">
      <t>コウジョウ</t>
    </rPh>
    <rPh sb="591" eb="594">
      <t>コウカテキ</t>
    </rPh>
    <rPh sb="595" eb="599">
      <t>セツゾクソクシン</t>
    </rPh>
    <rPh sb="600" eb="602">
      <t>トリクミ</t>
    </rPh>
    <rPh sb="602" eb="604">
      <t>ホウホウ</t>
    </rPh>
    <rPh sb="605" eb="607">
      <t>ケンキュウ</t>
    </rPh>
    <rPh sb="609" eb="613">
      <t>スイセンカリツ</t>
    </rPh>
    <rPh sb="614" eb="616">
      <t>コウジョウ</t>
    </rPh>
    <rPh sb="617" eb="618">
      <t>ハカ</t>
    </rPh>
    <phoneticPr fontId="4"/>
  </si>
  <si>
    <t>　①有形固定資産減価償却率は全国及び類似団体の平均値と比べ低い水準です。今後、施設の法定耐用年数の経過時期が集中することが想定されるため、定期的な施設点検等を行い、老朽管の改築、更新、耐震化などを計画的に進めていく必要があります。
　本市の公共下水道事業は、平成５年度から供用を開始しており、令和５年度末で３１年を経過しています。
　耐用年数(５０年)を経過した管渠はないため、②管渠老朽化率は該当ありません。
　また、現在のところ、更新などを必要とする管渠はないため、③管渠改善率は、該当ありません。</t>
    <rPh sb="210" eb="212">
      <t>ゲンザイ</t>
    </rPh>
    <rPh sb="243" eb="245">
      <t>ガイトウ</t>
    </rPh>
    <phoneticPr fontId="4"/>
  </si>
  <si>
    <t>　今後、下水道施設の老朽化に伴う更新などに多額の費用が必要となるとともに、物価高騰による費用の増加が予測される一方で、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必要があります。また、令和４年度に設置した安城市水道事業及び下水道事業審議会において、適正な使用料の設定について検討を行い、令和７年度から使用料の改定を実施することにより、経営の健全化を図ります。
　これらのことを踏まえ、将来のビジョンを分かりやすく使用者に示すため、令和６年度に下水道ビジョンを策定しました。また、令和２年度に策定した経営戦略について、令和６年度に見直しを行いました。今後も定期的に見直しを行い、事業の健全化に向けて取り組みます。</t>
    <rPh sb="158" eb="160">
      <t>ヒツヨウ</t>
    </rPh>
    <rPh sb="292" eb="294">
      <t>レイワ</t>
    </rPh>
    <rPh sb="295" eb="297">
      <t>ネンド</t>
    </rPh>
    <rPh sb="298" eb="301">
      <t>ゲスイドウ</t>
    </rPh>
    <rPh sb="306" eb="308">
      <t>サクテイ</t>
    </rPh>
    <rPh sb="351" eb="353">
      <t>コンゴ</t>
    </rPh>
    <rPh sb="354" eb="357">
      <t>テイキテキ</t>
    </rPh>
    <rPh sb="358" eb="360">
      <t>ミナオ</t>
    </rPh>
    <rPh sb="362" eb="363">
      <t>オコナ</t>
    </rPh>
    <rPh sb="365" eb="367">
      <t>ジギョウ</t>
    </rPh>
    <rPh sb="368" eb="371">
      <t>ケンゼンカ</t>
    </rPh>
    <rPh sb="372" eb="373">
      <t>ム</t>
    </rPh>
    <rPh sb="375" eb="376">
      <t>ト</t>
    </rPh>
    <rPh sb="377" eb="37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</si>
</sst>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5F-49DA-99AF-D58EC1CD5D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7.0000000000000007E-2</c:v>
                </c:pt>
                <c:pt idx="2" formatCode="#,##0.00;&quot;△&quot;#,##0.00">
                  <c:v>0</c:v>
                </c:pt>
                <c:pt idx="3" formatCode="#,##0.00;&quot;△&quot;#,##0.00">
                  <c:v>0</c:v>
                </c:pt>
                <c:pt idx="4">
                  <c:v>0.2</c:v>
                </c:pt>
              </c:numCache>
            </c:numRef>
          </c:val>
          <c:smooth val="0"/>
          <c:extLst>
            <c:ext xmlns:c16="http://schemas.microsoft.com/office/drawing/2014/chart" uri="{C3380CC4-5D6E-409C-BE32-E72D297353CC}">
              <c16:uniqueId val="{00000001-C95F-49DA-99AF-D58EC1CD5D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7F-4377-B5F4-C29680AD16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61.49</c:v>
                </c:pt>
              </c:numCache>
            </c:numRef>
          </c:val>
          <c:smooth val="0"/>
          <c:extLst>
            <c:ext xmlns:c16="http://schemas.microsoft.com/office/drawing/2014/chart" uri="{C3380CC4-5D6E-409C-BE32-E72D297353CC}">
              <c16:uniqueId val="{00000001-517F-4377-B5F4-C29680AD16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92.6</c:v>
                </c:pt>
                <c:pt idx="1">
                  <c:v>92.54</c:v>
                </c:pt>
                <c:pt idx="2">
                  <c:v>93.33</c:v>
                </c:pt>
                <c:pt idx="3">
                  <c:v>93.2</c:v>
                </c:pt>
                <c:pt idx="4">
                  <c:v>93.78</c:v>
                </c:pt>
              </c:numCache>
            </c:numRef>
          </c:val>
          <c:extLst>
            <c:ext xmlns:c16="http://schemas.microsoft.com/office/drawing/2014/chart" uri="{C3380CC4-5D6E-409C-BE32-E72D297353CC}">
              <c16:uniqueId val="{00000000-CE38-4EE8-BC3A-07CD6F21D7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89.07</c:v>
                </c:pt>
                <c:pt idx="1">
                  <c:v>89.18</c:v>
                </c:pt>
                <c:pt idx="2">
                  <c:v>90.61</c:v>
                </c:pt>
                <c:pt idx="3">
                  <c:v>90.93</c:v>
                </c:pt>
                <c:pt idx="4">
                  <c:v>95.01</c:v>
                </c:pt>
              </c:numCache>
            </c:numRef>
          </c:val>
          <c:smooth val="0"/>
          <c:extLst>
            <c:ext xmlns:c16="http://schemas.microsoft.com/office/drawing/2014/chart" uri="{C3380CC4-5D6E-409C-BE32-E72D297353CC}">
              <c16:uniqueId val="{00000001-CE38-4EE8-BC3A-07CD6F21D7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96.45</c:v>
                </c:pt>
                <c:pt idx="1">
                  <c:v>99.43</c:v>
                </c:pt>
                <c:pt idx="2">
                  <c:v>100.02</c:v>
                </c:pt>
                <c:pt idx="3">
                  <c:v>95.89</c:v>
                </c:pt>
                <c:pt idx="4">
                  <c:v>99.44</c:v>
                </c:pt>
              </c:numCache>
            </c:numRef>
          </c:val>
          <c:extLst>
            <c:ext xmlns:c16="http://schemas.microsoft.com/office/drawing/2014/chart" uri="{C3380CC4-5D6E-409C-BE32-E72D297353CC}">
              <c16:uniqueId val="{00000000-B05B-4AFC-BE52-1034DF20A3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104.34</c:v>
                </c:pt>
                <c:pt idx="1">
                  <c:v>105.1</c:v>
                </c:pt>
                <c:pt idx="2">
                  <c:v>105.99</c:v>
                </c:pt>
                <c:pt idx="3">
                  <c:v>101.43</c:v>
                </c:pt>
                <c:pt idx="4">
                  <c:v>105.24</c:v>
                </c:pt>
              </c:numCache>
            </c:numRef>
          </c:val>
          <c:smooth val="0"/>
          <c:extLst>
            <c:ext xmlns:c16="http://schemas.microsoft.com/office/drawing/2014/chart" uri="{C3380CC4-5D6E-409C-BE32-E72D297353CC}">
              <c16:uniqueId val="{00000001-B05B-4AFC-BE52-1034DF20A3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c:v>
                </c:pt>
                <c:pt idx="1">
                  <c:v>5.66</c:v>
                </c:pt>
                <c:pt idx="2">
                  <c:v>8.35</c:v>
                </c:pt>
                <c:pt idx="3">
                  <c:v>10.93</c:v>
                </c:pt>
                <c:pt idx="4">
                  <c:v>13.33</c:v>
                </c:pt>
              </c:numCache>
            </c:numRef>
          </c:val>
          <c:extLst>
            <c:ext xmlns:c16="http://schemas.microsoft.com/office/drawing/2014/chart" uri="{C3380CC4-5D6E-409C-BE32-E72D297353CC}">
              <c16:uniqueId val="{00000000-EC7A-4A50-A18B-037A51B21B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14.98</c:v>
                </c:pt>
                <c:pt idx="1">
                  <c:v>15.11</c:v>
                </c:pt>
                <c:pt idx="2">
                  <c:v>16.440000000000001</c:v>
                </c:pt>
                <c:pt idx="3">
                  <c:v>18.53</c:v>
                </c:pt>
                <c:pt idx="4">
                  <c:v>34.869999999999997</c:v>
                </c:pt>
              </c:numCache>
            </c:numRef>
          </c:val>
          <c:smooth val="0"/>
          <c:extLst>
            <c:ext xmlns:c16="http://schemas.microsoft.com/office/drawing/2014/chart" uri="{C3380CC4-5D6E-409C-BE32-E72D297353CC}">
              <c16:uniqueId val="{00000001-EC7A-4A50-A18B-037A51B21B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81-4F0A-8E52-C50EBC10D8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9.44</c:v>
                </c:pt>
              </c:numCache>
            </c:numRef>
          </c:val>
          <c:smooth val="0"/>
          <c:extLst>
            <c:ext xmlns:c16="http://schemas.microsoft.com/office/drawing/2014/chart" uri="{C3380CC4-5D6E-409C-BE32-E72D297353CC}">
              <c16:uniqueId val="{00000001-C081-4F0A-8E52-C50EBC10D8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5A-4D2B-8928-CF32FFBC61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quot;-&quot;">
                  <c:v>4.5</c:v>
                </c:pt>
              </c:numCache>
            </c:numRef>
          </c:val>
          <c:smooth val="0"/>
          <c:extLst>
            <c:ext xmlns:c16="http://schemas.microsoft.com/office/drawing/2014/chart" uri="{C3380CC4-5D6E-409C-BE32-E72D297353CC}">
              <c16:uniqueId val="{00000001-315A-4D2B-8928-CF32FFBC61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46.25</c:v>
                </c:pt>
                <c:pt idx="1">
                  <c:v>46.47</c:v>
                </c:pt>
                <c:pt idx="2">
                  <c:v>44.22</c:v>
                </c:pt>
                <c:pt idx="3">
                  <c:v>53.17</c:v>
                </c:pt>
                <c:pt idx="4">
                  <c:v>69.06</c:v>
                </c:pt>
              </c:numCache>
            </c:numRef>
          </c:val>
          <c:extLst>
            <c:ext xmlns:c16="http://schemas.microsoft.com/office/drawing/2014/chart" uri="{C3380CC4-5D6E-409C-BE32-E72D297353CC}">
              <c16:uniqueId val="{00000000-8555-4912-9F34-F5AEC06673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38.15</c:v>
                </c:pt>
                <c:pt idx="1">
                  <c:v>41.15</c:v>
                </c:pt>
                <c:pt idx="2">
                  <c:v>47.34</c:v>
                </c:pt>
                <c:pt idx="3">
                  <c:v>52.1</c:v>
                </c:pt>
                <c:pt idx="4">
                  <c:v>92.26</c:v>
                </c:pt>
              </c:numCache>
            </c:numRef>
          </c:val>
          <c:smooth val="0"/>
          <c:extLst>
            <c:ext xmlns:c16="http://schemas.microsoft.com/office/drawing/2014/chart" uri="{C3380CC4-5D6E-409C-BE32-E72D297353CC}">
              <c16:uniqueId val="{00000001-8555-4912-9F34-F5AEC06673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293.66000000000003</c:v>
                </c:pt>
                <c:pt idx="1">
                  <c:v>361.39</c:v>
                </c:pt>
                <c:pt idx="2">
                  <c:v>414.81</c:v>
                </c:pt>
                <c:pt idx="3">
                  <c:v>568.30999999999995</c:v>
                </c:pt>
                <c:pt idx="4">
                  <c:v>837.47</c:v>
                </c:pt>
              </c:numCache>
            </c:numRef>
          </c:val>
          <c:extLst>
            <c:ext xmlns:c16="http://schemas.microsoft.com/office/drawing/2014/chart" uri="{C3380CC4-5D6E-409C-BE32-E72D297353CC}">
              <c16:uniqueId val="{00000000-8239-4BDD-AF3B-A2D75090E5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610.94000000000005</c:v>
                </c:pt>
                <c:pt idx="1">
                  <c:v>648.28</c:v>
                </c:pt>
                <c:pt idx="2">
                  <c:v>736.08</c:v>
                </c:pt>
                <c:pt idx="3">
                  <c:v>841.63</c:v>
                </c:pt>
                <c:pt idx="4">
                  <c:v>652.79999999999995</c:v>
                </c:pt>
              </c:numCache>
            </c:numRef>
          </c:val>
          <c:smooth val="0"/>
          <c:extLst>
            <c:ext xmlns:c16="http://schemas.microsoft.com/office/drawing/2014/chart" uri="{C3380CC4-5D6E-409C-BE32-E72D297353CC}">
              <c16:uniqueId val="{00000001-8239-4BDD-AF3B-A2D75090E5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68.55</c:v>
                </c:pt>
                <c:pt idx="1">
                  <c:v>70</c:v>
                </c:pt>
                <c:pt idx="2">
                  <c:v>69.56</c:v>
                </c:pt>
                <c:pt idx="3">
                  <c:v>65.73</c:v>
                </c:pt>
                <c:pt idx="4">
                  <c:v>64.099999999999994</c:v>
                </c:pt>
              </c:numCache>
            </c:numRef>
          </c:val>
          <c:extLst>
            <c:ext xmlns:c16="http://schemas.microsoft.com/office/drawing/2014/chart" uri="{C3380CC4-5D6E-409C-BE32-E72D297353CC}">
              <c16:uniqueId val="{00000000-ADEE-4AAF-B907-D72AC9BF7D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81.86</c:v>
                </c:pt>
                <c:pt idx="1">
                  <c:v>79.3</c:v>
                </c:pt>
                <c:pt idx="2">
                  <c:v>80.33</c:v>
                </c:pt>
                <c:pt idx="3">
                  <c:v>78.239999999999995</c:v>
                </c:pt>
                <c:pt idx="4">
                  <c:v>97.29</c:v>
                </c:pt>
              </c:numCache>
            </c:numRef>
          </c:val>
          <c:smooth val="0"/>
          <c:extLst>
            <c:ext xmlns:c16="http://schemas.microsoft.com/office/drawing/2014/chart" uri="{C3380CC4-5D6E-409C-BE32-E72D297353CC}">
              <c16:uniqueId val="{00000001-ADEE-4AAF-B907-D72AC9BF7D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142.84</c:v>
                </c:pt>
                <c:pt idx="1">
                  <c:v>137.02000000000001</c:v>
                </c:pt>
                <c:pt idx="2">
                  <c:v>137.97</c:v>
                </c:pt>
                <c:pt idx="3">
                  <c:v>146.69</c:v>
                </c:pt>
                <c:pt idx="4">
                  <c:v>151.16</c:v>
                </c:pt>
              </c:numCache>
            </c:numRef>
          </c:val>
          <c:extLst>
            <c:ext xmlns:c16="http://schemas.microsoft.com/office/drawing/2014/chart" uri="{C3380CC4-5D6E-409C-BE32-E72D297353CC}">
              <c16:uniqueId val="{00000000-B6B2-48D2-AD15-E30FEA7DFD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154.66</c:v>
                </c:pt>
                <c:pt idx="1">
                  <c:v>157.05000000000001</c:v>
                </c:pt>
                <c:pt idx="2">
                  <c:v>160.01</c:v>
                </c:pt>
                <c:pt idx="3">
                  <c:v>165.77</c:v>
                </c:pt>
                <c:pt idx="4">
                  <c:v>145.49</c:v>
                </c:pt>
              </c:numCache>
            </c:numRef>
          </c:val>
          <c:smooth val="0"/>
          <c:extLst>
            <c:ext xmlns:c16="http://schemas.microsoft.com/office/drawing/2014/chart" uri="{C3380CC4-5D6E-409C-BE32-E72D297353CC}">
              <c16:uniqueId val="{00000001-B6B2-48D2-AD15-E30FEA7DFD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安城市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71" t="str">
        <f>データ!$M$6</f>
        <v>非設置</v>
      </c>
      <c r="AE8" s="71"/>
      <c r="AF8" s="71"/>
      <c r="AG8" s="71"/>
      <c r="AH8" s="71"/>
      <c r="AI8" s="71"/>
      <c r="AJ8" s="71"/>
      <c r="AK8" s="3"/>
      <c r="AL8" s="50">
        <f>データ!S6</f>
        <v>188418</v>
      </c>
      <c r="AM8" s="50"/>
      <c r="AN8" s="50"/>
      <c r="AO8" s="50"/>
      <c r="AP8" s="50"/>
      <c r="AQ8" s="50"/>
      <c r="AR8" s="50"/>
      <c r="AS8" s="50"/>
      <c r="AT8" s="51">
        <f>データ!T6</f>
        <v>86.05</v>
      </c>
      <c r="AU8" s="51"/>
      <c r="AV8" s="51"/>
      <c r="AW8" s="51"/>
      <c r="AX8" s="51"/>
      <c r="AY8" s="51"/>
      <c r="AZ8" s="51"/>
      <c r="BA8" s="51"/>
      <c r="BB8" s="51">
        <f>データ!U6</f>
        <v>2189.63</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69.84</v>
      </c>
      <c r="J10" s="51"/>
      <c r="K10" s="51"/>
      <c r="L10" s="51"/>
      <c r="M10" s="51"/>
      <c r="N10" s="51"/>
      <c r="O10" s="51"/>
      <c r="P10" s="51">
        <f>データ!P6</f>
        <v>76.459999999999994</v>
      </c>
      <c r="Q10" s="51"/>
      <c r="R10" s="51"/>
      <c r="S10" s="51"/>
      <c r="T10" s="51"/>
      <c r="U10" s="51"/>
      <c r="V10" s="51"/>
      <c r="W10" s="51">
        <f>データ!Q6</f>
        <v>96.33</v>
      </c>
      <c r="X10" s="51"/>
      <c r="Y10" s="51"/>
      <c r="Z10" s="51"/>
      <c r="AA10" s="51"/>
      <c r="AB10" s="51"/>
      <c r="AC10" s="51"/>
      <c r="AD10" s="50">
        <f>データ!R6</f>
        <v>1650</v>
      </c>
      <c r="AE10" s="50"/>
      <c r="AF10" s="50"/>
      <c r="AG10" s="50"/>
      <c r="AH10" s="50"/>
      <c r="AI10" s="50"/>
      <c r="AJ10" s="50"/>
      <c r="AK10" s="2"/>
      <c r="AL10" s="50">
        <f>データ!V6</f>
        <v>143744</v>
      </c>
      <c r="AM10" s="50"/>
      <c r="AN10" s="50"/>
      <c r="AO10" s="50"/>
      <c r="AP10" s="50"/>
      <c r="AQ10" s="50"/>
      <c r="AR10" s="50"/>
      <c r="AS10" s="50"/>
      <c r="AT10" s="51">
        <f>データ!W6</f>
        <v>21.77</v>
      </c>
      <c r="AU10" s="51"/>
      <c r="AV10" s="51"/>
      <c r="AW10" s="51"/>
      <c r="AX10" s="51"/>
      <c r="AY10" s="51"/>
      <c r="AZ10" s="51"/>
      <c r="BA10" s="51"/>
      <c r="BB10" s="51">
        <f>データ!X6</f>
        <v>6602.85</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113</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wN41qU4spm2enbM1/TNku1F/7DiVOX9MAfvuVSSOtMLuKizqL7r++3xvnNu8yXKhE99gFAtw20xCf8qSSorug==" saltValue="vzEzKm5MIHCsi16U7eU1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232122</v>
      </c>
      <c r="D6" s="19">
        <f t="shared" si="3"/>
        <v>46</v>
      </c>
      <c r="E6" s="19">
        <f t="shared" si="3"/>
        <v>17</v>
      </c>
      <c r="F6" s="19">
        <f t="shared" si="3"/>
        <v>1</v>
      </c>
      <c r="G6" s="19">
        <f t="shared" si="3"/>
        <v>0</v>
      </c>
      <c r="H6" s="19" t="str">
        <f t="shared" si="3"/>
        <v>愛知県　安城市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69.84</v>
      </c>
      <c r="P6" s="20">
        <f t="shared" si="3"/>
        <v>76.459999999999994</v>
      </c>
      <c r="Q6" s="20">
        <f t="shared" si="3"/>
        <v>96.33</v>
      </c>
      <c r="R6" s="20">
        <f t="shared" si="3"/>
        <v>1650</v>
      </c>
      <c r="S6" s="20">
        <f t="shared" si="3"/>
        <v>188418</v>
      </c>
      <c r="T6" s="20">
        <f t="shared" si="3"/>
        <v>86.05</v>
      </c>
      <c r="U6" s="20">
        <f t="shared" si="3"/>
        <v>2189.63</v>
      </c>
      <c r="V6" s="20">
        <f t="shared" si="3"/>
        <v>143744</v>
      </c>
      <c r="W6" s="20">
        <f t="shared" si="3"/>
        <v>21.77</v>
      </c>
      <c r="X6" s="20">
        <f t="shared" si="3"/>
        <v>6602.85</v>
      </c>
      <c r="Y6" s="21">
        <f>IF(Y7="",NA(),Y7)</f>
        <v>96.45</v>
      </c>
      <c r="Z6" s="21">
        <f t="shared" ref="Z6:AH6" si="4">IF(Z7="",NA(),Z7)</f>
        <v>99.43</v>
      </c>
      <c r="AA6" s="21">
        <f t="shared" si="4"/>
        <v>100.02</v>
      </c>
      <c r="AB6" s="21">
        <f t="shared" si="4"/>
        <v>95.89</v>
      </c>
      <c r="AC6" s="21">
        <f t="shared" si="4"/>
        <v>99.44</v>
      </c>
      <c r="AD6" s="21">
        <f t="shared" si="4"/>
        <v>104.34</v>
      </c>
      <c r="AE6" s="21">
        <f t="shared" si="4"/>
        <v>105.1</v>
      </c>
      <c r="AF6" s="21">
        <f t="shared" si="4"/>
        <v>105.99</v>
      </c>
      <c r="AG6" s="21">
        <f t="shared" si="4"/>
        <v>101.43</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1">
        <f t="shared" si="5"/>
        <v>4.5</v>
      </c>
      <c r="AT6" s="20" t="str">
        <f>IF(AT7="","",IF(AT7="-","【-】","【"&amp;SUBSTITUTE(TEXT(AT7,"#,##0.00"),"-","△")&amp;"】"))</f>
        <v>【3.03】</v>
      </c>
      <c r="AU6" s="21">
        <f>IF(AU7="",NA(),AU7)</f>
        <v>46.25</v>
      </c>
      <c r="AV6" s="21">
        <f t="shared" ref="AV6:BD6" si="6">IF(AV7="",NA(),AV7)</f>
        <v>46.47</v>
      </c>
      <c r="AW6" s="21">
        <f t="shared" si="6"/>
        <v>44.22</v>
      </c>
      <c r="AX6" s="21">
        <f t="shared" si="6"/>
        <v>53.17</v>
      </c>
      <c r="AY6" s="21">
        <f t="shared" si="6"/>
        <v>69.06</v>
      </c>
      <c r="AZ6" s="21">
        <f t="shared" si="6"/>
        <v>38.15</v>
      </c>
      <c r="BA6" s="21">
        <f t="shared" si="6"/>
        <v>41.15</v>
      </c>
      <c r="BB6" s="21">
        <f t="shared" si="6"/>
        <v>47.34</v>
      </c>
      <c r="BC6" s="21">
        <f t="shared" si="6"/>
        <v>52.1</v>
      </c>
      <c r="BD6" s="21">
        <f t="shared" si="6"/>
        <v>92.26</v>
      </c>
      <c r="BE6" s="20" t="str">
        <f>IF(BE7="","",IF(BE7="-","【-】","【"&amp;SUBSTITUTE(TEXT(BE7,"#,##0.00"),"-","△")&amp;"】"))</f>
        <v>【78.43】</v>
      </c>
      <c r="BF6" s="21">
        <f>IF(BF7="",NA(),BF7)</f>
        <v>293.66000000000003</v>
      </c>
      <c r="BG6" s="21">
        <f t="shared" ref="BG6:BO6" si="7">IF(BG7="",NA(),BG7)</f>
        <v>361.39</v>
      </c>
      <c r="BH6" s="21">
        <f t="shared" si="7"/>
        <v>414.81</v>
      </c>
      <c r="BI6" s="21">
        <f t="shared" si="7"/>
        <v>568.30999999999995</v>
      </c>
      <c r="BJ6" s="21">
        <f t="shared" si="7"/>
        <v>837.47</v>
      </c>
      <c r="BK6" s="21">
        <f t="shared" si="7"/>
        <v>610.94000000000005</v>
      </c>
      <c r="BL6" s="21">
        <f t="shared" si="7"/>
        <v>648.28</v>
      </c>
      <c r="BM6" s="21">
        <f t="shared" si="7"/>
        <v>736.08</v>
      </c>
      <c r="BN6" s="21">
        <f t="shared" si="7"/>
        <v>841.63</v>
      </c>
      <c r="BO6" s="21">
        <f t="shared" si="7"/>
        <v>652.79999999999995</v>
      </c>
      <c r="BP6" s="20" t="str">
        <f>IF(BP7="","",IF(BP7="-","【-】","【"&amp;SUBSTITUTE(TEXT(BP7,"#,##0.00"),"-","△")&amp;"】"))</f>
        <v>【630.82】</v>
      </c>
      <c r="BQ6" s="21">
        <f>IF(BQ7="",NA(),BQ7)</f>
        <v>68.55</v>
      </c>
      <c r="BR6" s="21">
        <f t="shared" ref="BR6:BZ6" si="8">IF(BR7="",NA(),BR7)</f>
        <v>70</v>
      </c>
      <c r="BS6" s="21">
        <f t="shared" si="8"/>
        <v>69.56</v>
      </c>
      <c r="BT6" s="21">
        <f t="shared" si="8"/>
        <v>65.73</v>
      </c>
      <c r="BU6" s="21">
        <f t="shared" si="8"/>
        <v>64.099999999999994</v>
      </c>
      <c r="BV6" s="21">
        <f t="shared" si="8"/>
        <v>81.86</v>
      </c>
      <c r="BW6" s="21">
        <f t="shared" si="8"/>
        <v>79.3</v>
      </c>
      <c r="BX6" s="21">
        <f t="shared" si="8"/>
        <v>80.33</v>
      </c>
      <c r="BY6" s="21">
        <f t="shared" si="8"/>
        <v>78.239999999999995</v>
      </c>
      <c r="BZ6" s="21">
        <f t="shared" si="8"/>
        <v>97.29</v>
      </c>
      <c r="CA6" s="20" t="str">
        <f>IF(CA7="","",IF(CA7="-","【-】","【"&amp;SUBSTITUTE(TEXT(CA7,"#,##0.00"),"-","△")&amp;"】"))</f>
        <v>【97.81】</v>
      </c>
      <c r="CB6" s="21">
        <f>IF(CB7="",NA(),CB7)</f>
        <v>142.84</v>
      </c>
      <c r="CC6" s="21">
        <f t="shared" ref="CC6:CK6" si="9">IF(CC7="",NA(),CC7)</f>
        <v>137.02000000000001</v>
      </c>
      <c r="CD6" s="21">
        <f t="shared" si="9"/>
        <v>137.97</v>
      </c>
      <c r="CE6" s="21">
        <f t="shared" si="9"/>
        <v>146.69</v>
      </c>
      <c r="CF6" s="21">
        <f t="shared" si="9"/>
        <v>151.16</v>
      </c>
      <c r="CG6" s="21">
        <f t="shared" si="9"/>
        <v>154.66</v>
      </c>
      <c r="CH6" s="21">
        <f t="shared" si="9"/>
        <v>157.05000000000001</v>
      </c>
      <c r="CI6" s="21">
        <f t="shared" si="9"/>
        <v>160.01</v>
      </c>
      <c r="CJ6" s="21">
        <f t="shared" si="9"/>
        <v>165.77</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61.49</v>
      </c>
      <c r="CW6" s="20" t="str">
        <f>IF(CW7="","",IF(CW7="-","【-】","【"&amp;SUBSTITUTE(TEXT(CW7,"#,##0.00"),"-","△")&amp;"】"))</f>
        <v>【58.94】</v>
      </c>
      <c r="CX6" s="21">
        <f>IF(CX7="",NA(),CX7)</f>
        <v>92.6</v>
      </c>
      <c r="CY6" s="21">
        <f t="shared" ref="CY6:DG6" si="11">IF(CY7="",NA(),CY7)</f>
        <v>92.54</v>
      </c>
      <c r="CZ6" s="21">
        <f t="shared" si="11"/>
        <v>93.33</v>
      </c>
      <c r="DA6" s="21">
        <f t="shared" si="11"/>
        <v>93.2</v>
      </c>
      <c r="DB6" s="21">
        <f t="shared" si="11"/>
        <v>93.78</v>
      </c>
      <c r="DC6" s="21">
        <f t="shared" si="11"/>
        <v>89.07</v>
      </c>
      <c r="DD6" s="21">
        <f t="shared" si="11"/>
        <v>89.18</v>
      </c>
      <c r="DE6" s="21">
        <f t="shared" si="11"/>
        <v>90.61</v>
      </c>
      <c r="DF6" s="21">
        <f t="shared" si="11"/>
        <v>90.93</v>
      </c>
      <c r="DG6" s="21">
        <f t="shared" si="11"/>
        <v>95.01</v>
      </c>
      <c r="DH6" s="20" t="str">
        <f>IF(DH7="","",IF(DH7="-","【-】","【"&amp;SUBSTITUTE(TEXT(DH7,"#,##0.00"),"-","△")&amp;"】"))</f>
        <v>【95.91】</v>
      </c>
      <c r="DI6" s="21">
        <f>IF(DI7="",NA(),DI7)</f>
        <v>2.9</v>
      </c>
      <c r="DJ6" s="21">
        <f t="shared" ref="DJ6:DR6" si="12">IF(DJ7="",NA(),DJ7)</f>
        <v>5.66</v>
      </c>
      <c r="DK6" s="21">
        <f t="shared" si="12"/>
        <v>8.35</v>
      </c>
      <c r="DL6" s="21">
        <f t="shared" si="12"/>
        <v>10.93</v>
      </c>
      <c r="DM6" s="21">
        <f t="shared" si="12"/>
        <v>13.33</v>
      </c>
      <c r="DN6" s="21">
        <f t="shared" si="12"/>
        <v>14.98</v>
      </c>
      <c r="DO6" s="21">
        <f t="shared" si="12"/>
        <v>15.11</v>
      </c>
      <c r="DP6" s="21">
        <f t="shared" si="12"/>
        <v>16.440000000000001</v>
      </c>
      <c r="DQ6" s="21">
        <f t="shared" si="12"/>
        <v>18.53</v>
      </c>
      <c r="DR6" s="21">
        <f t="shared" si="12"/>
        <v>34.869999999999997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9.44</v>
      </c>
      <c r="ED6" s="20" t="str">
        <f>IF(ED7="","",IF(ED7="-","【-】","【"&amp;SUBSTITUTE(TEXT(ED7,"#,##0.00"),"-","△")&amp;"】"))</f>
        <v>【8.68】</v>
      </c>
      <c r="EE6" s="20">
        <f>IF(EE7="",NA(),EE7)</f>
        <v>0</v>
      </c>
      <c r="EF6" s="20">
        <f t="shared" ref="EF6:EN6" si="14">IF(EF7="",NA(),EF7)</f>
        <v>0</v>
      </c>
      <c r="EG6" s="20">
        <f t="shared" si="14"/>
        <v>0</v>
      </c>
      <c r="EH6" s="20">
        <f t="shared" si="14"/>
        <v>0</v>
      </c>
      <c r="EI6" s="20">
        <f t="shared" si="14"/>
        <v>0</v>
      </c>
      <c r="EJ6" s="21">
        <f t="shared" si="14"/>
        <v>0.03</v>
      </c>
      <c r="EK6" s="21">
        <f t="shared" si="14"/>
        <v>7.0000000000000007E-2</v>
      </c>
      <c r="EL6" s="20">
        <f t="shared" si="14"/>
        <v>0</v>
      </c>
      <c r="EM6" s="20">
        <f t="shared" si="14"/>
        <v>0</v>
      </c>
      <c r="EN6" s="21">
        <f t="shared" si="14"/>
        <v>0.2</v>
      </c>
      <c r="EO6" s="20" t="str">
        <f>IF(EO7="","",IF(EO7="-","【-】","【"&amp;SUBSTITUTE(TEXT(EO7,"#,##0.00"),"-","△")&amp;"】"))</f>
        <v>【0.22】</v>
      </c>
    </row>
    <row r="7" spans="1:148" s="22" customFormat="1" x14ac:dyDescent="0.2">
      <c r="A7" s="14"/>
      <c r="B7" s="23">
        <v>2023</v>
      </c>
      <c r="C7" s="23">
        <v>232122</v>
      </c>
      <c r="D7" s="23">
        <v>46</v>
      </c>
      <c r="E7" s="23">
        <v>17</v>
      </c>
      <c r="F7" s="23">
        <v>1</v>
      </c>
      <c r="G7" s="23">
        <v>0</v>
      </c>
      <c r="H7" s="23" t="s">
        <v>96</v>
      </c>
      <c r="I7" s="23" t="s">
        <v>97</v>
      </c>
      <c r="J7" s="23" t="s">
        <v>98</v>
      </c>
      <c r="K7" s="23" t="s">
        <v>99</v>
      </c>
      <c r="L7" s="23" t="s">
        <v>100</v>
      </c>
      <c r="M7" s="23" t="s">
        <v>101</v>
      </c>
      <c r="N7" s="24" t="s">
        <v>102</v>
      </c>
      <c r="O7" s="24">
        <v>69.84</v>
      </c>
      <c r="P7" s="24">
        <v>76.459999999999994</v>
      </c>
      <c r="Q7" s="24">
        <v>96.33</v>
      </c>
      <c r="R7" s="24">
        <v>1650</v>
      </c>
      <c r="S7" s="24">
        <v>188418</v>
      </c>
      <c r="T7" s="24">
        <v>86.05</v>
      </c>
      <c r="U7" s="24">
        <v>2189.63</v>
      </c>
      <c r="V7" s="24">
        <v>143744</v>
      </c>
      <c r="W7" s="24">
        <v>21.77</v>
      </c>
      <c r="X7" s="24">
        <v>6602.85</v>
      </c>
      <c r="Y7" s="24">
        <v>96.45</v>
      </c>
      <c r="Z7" s="24">
        <v>99.43</v>
      </c>
      <c r="AA7" s="24">
        <v>100.02</v>
      </c>
      <c r="AB7" s="24">
        <v>95.89</v>
      </c>
      <c r="AC7" s="24">
        <v>99.44</v>
      </c>
      <c r="AD7" s="24">
        <v>104.34</v>
      </c>
      <c r="AE7" s="24">
        <v>105.1</v>
      </c>
      <c r="AF7" s="24">
        <v>105.99</v>
      </c>
      <c r="AG7" s="24">
        <v>101.43</v>
      </c>
      <c r="AH7" s="24">
        <v>105.24</v>
      </c>
      <c r="AI7" s="24">
        <v>105.91</v>
      </c>
      <c r="AJ7" s="24">
        <v>0</v>
      </c>
      <c r="AK7" s="24">
        <v>0</v>
      </c>
      <c r="AL7" s="24">
        <v>0</v>
      </c>
      <c r="AM7" s="24">
        <v>0</v>
      </c>
      <c r="AN7" s="24">
        <v>0</v>
      </c>
      <c r="AO7" s="24">
        <v>0</v>
      </c>
      <c r="AP7" s="24">
        <v>0</v>
      </c>
      <c r="AQ7" s="24">
        <v>0</v>
      </c>
      <c r="AR7" s="24">
        <v>0</v>
      </c>
      <c r="AS7" s="24">
        <v>4.5</v>
      </c>
      <c r="AT7" s="24">
        <v>3.03</v>
      </c>
      <c r="AU7" s="24">
        <v>46.25</v>
      </c>
      <c r="AV7" s="24">
        <v>46.47</v>
      </c>
      <c r="AW7" s="24">
        <v>44.22</v>
      </c>
      <c r="AX7" s="24">
        <v>53.17</v>
      </c>
      <c r="AY7" s="24">
        <v>69.06</v>
      </c>
      <c r="AZ7" s="24">
        <v>38.15</v>
      </c>
      <c r="BA7" s="24">
        <v>41.15</v>
      </c>
      <c r="BB7" s="24">
        <v>47.34</v>
      </c>
      <c r="BC7" s="24">
        <v>52.1</v>
      </c>
      <c r="BD7" s="24">
        <v>92.26</v>
      </c>
      <c r="BE7" s="24">
        <v>78.430000000000007</v>
      </c>
      <c r="BF7" s="24">
        <v>293.66000000000003</v>
      </c>
      <c r="BG7" s="24">
        <v>361.39</v>
      </c>
      <c r="BH7" s="24">
        <v>414.81</v>
      </c>
      <c r="BI7" s="24">
        <v>568.30999999999995</v>
      </c>
      <c r="BJ7" s="24">
        <v>837.47</v>
      </c>
      <c r="BK7" s="24">
        <v>610.94000000000005</v>
      </c>
      <c r="BL7" s="24">
        <v>648.28</v>
      </c>
      <c r="BM7" s="24">
        <v>736.08</v>
      </c>
      <c r="BN7" s="24">
        <v>841.63</v>
      </c>
      <c r="BO7" s="24">
        <v>652.79999999999995</v>
      </c>
      <c r="BP7" s="24">
        <v>630.82000000000005</v>
      </c>
      <c r="BQ7" s="24">
        <v>68.55</v>
      </c>
      <c r="BR7" s="24">
        <v>70</v>
      </c>
      <c r="BS7" s="24">
        <v>69.56</v>
      </c>
      <c r="BT7" s="24">
        <v>65.73</v>
      </c>
      <c r="BU7" s="24">
        <v>64.099999999999994</v>
      </c>
      <c r="BV7" s="24">
        <v>81.86</v>
      </c>
      <c r="BW7" s="24">
        <v>79.3</v>
      </c>
      <c r="BX7" s="24">
        <v>80.33</v>
      </c>
      <c r="BY7" s="24">
        <v>78.239999999999995</v>
      </c>
      <c r="BZ7" s="24">
        <v>97.29</v>
      </c>
      <c r="CA7" s="24">
        <v>97.81</v>
      </c>
      <c r="CB7" s="24">
        <v>142.84</v>
      </c>
      <c r="CC7" s="24">
        <v>137.02000000000001</v>
      </c>
      <c r="CD7" s="24">
        <v>137.97</v>
      </c>
      <c r="CE7" s="24">
        <v>146.69</v>
      </c>
      <c r="CF7" s="24">
        <v>151.16</v>
      </c>
      <c r="CG7" s="24">
        <v>154.66</v>
      </c>
      <c r="CH7" s="24">
        <v>157.05000000000001</v>
      </c>
      <c r="CI7" s="24">
        <v>160.01</v>
      </c>
      <c r="CJ7" s="24">
        <v>165.77</v>
      </c>
      <c r="CK7" s="24">
        <v>145.49</v>
      </c>
      <c r="CL7" s="24">
        <v>138.75</v>
      </c>
      <c r="CM7" s="24" t="s">
        <v>102</v>
      </c>
      <c r="CN7" s="24" t="s">
        <v>102</v>
      </c>
      <c r="CO7" s="24" t="s">
        <v>102</v>
      </c>
      <c r="CP7" s="24" t="s">
        <v>102</v>
      </c>
      <c r="CQ7" s="24" t="s">
        <v>102</v>
      </c>
      <c r="CR7" s="24" t="s">
        <v>102</v>
      </c>
      <c r="CS7" s="24" t="s">
        <v>102</v>
      </c>
      <c r="CT7" s="24" t="s">
        <v>102</v>
      </c>
      <c r="CU7" s="24" t="s">
        <v>102</v>
      </c>
      <c r="CV7" s="24">
        <v>61.49</v>
      </c>
      <c r="CW7" s="24">
        <v>58.94</v>
      </c>
      <c r="CX7" s="24">
        <v>92.6</v>
      </c>
      <c r="CY7" s="24">
        <v>92.54</v>
      </c>
      <c r="CZ7" s="24">
        <v>93.33</v>
      </c>
      <c r="DA7" s="24">
        <v>93.2</v>
      </c>
      <c r="DB7" s="24">
        <v>93.78</v>
      </c>
      <c r="DC7" s="24">
        <v>89.07</v>
      </c>
      <c r="DD7" s="24">
        <v>89.18</v>
      </c>
      <c r="DE7" s="24">
        <v>90.61</v>
      </c>
      <c r="DF7" s="24">
        <v>90.93</v>
      </c>
      <c r="DG7" s="24">
        <v>95.01</v>
      </c>
      <c r="DH7" s="24">
        <v>95.91</v>
      </c>
      <c r="DI7" s="24">
        <v>2.9</v>
      </c>
      <c r="DJ7" s="24">
        <v>5.66</v>
      </c>
      <c r="DK7" s="24">
        <v>8.35</v>
      </c>
      <c r="DL7" s="24">
        <v>10.93</v>
      </c>
      <c r="DM7" s="24">
        <v>13.33</v>
      </c>
      <c r="DN7" s="24">
        <v>14.98</v>
      </c>
      <c r="DO7" s="24">
        <v>15.11</v>
      </c>
      <c r="DP7" s="24">
        <v>16.440000000000001</v>
      </c>
      <c r="DQ7" s="24">
        <v>18.53</v>
      </c>
      <c r="DR7" s="24">
        <v>34.869999999999997</v>
      </c>
      <c r="DS7" s="24">
        <v>41.09</v>
      </c>
      <c r="DT7" s="24">
        <v>0</v>
      </c>
      <c r="DU7" s="24">
        <v>0</v>
      </c>
      <c r="DV7" s="24">
        <v>0</v>
      </c>
      <c r="DW7" s="24">
        <v>0</v>
      </c>
      <c r="DX7" s="24">
        <v>0</v>
      </c>
      <c r="DY7" s="24">
        <v>0</v>
      </c>
      <c r="DZ7" s="24">
        <v>0</v>
      </c>
      <c r="EA7" s="24">
        <v>0</v>
      </c>
      <c r="EB7" s="24">
        <v>0</v>
      </c>
      <c r="EC7" s="24">
        <v>9.44</v>
      </c>
      <c r="ED7" s="24">
        <v>8.68</v>
      </c>
      <c r="EE7" s="24">
        <v>0</v>
      </c>
      <c r="EF7" s="24">
        <v>0</v>
      </c>
      <c r="EG7" s="24">
        <v>0</v>
      </c>
      <c r="EH7" s="24">
        <v>0</v>
      </c>
      <c r="EI7" s="24">
        <v>0</v>
      </c>
      <c r="EJ7" s="24">
        <v>0.03</v>
      </c>
      <c r="EK7" s="24">
        <v>7.0000000000000007E-2</v>
      </c>
      <c r="EL7" s="24">
        <v>0</v>
      </c>
      <c r="EM7" s="24">
        <v>0</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2025-02-05T00:41:22Z</cp:lastPrinted>
  <dcterms:created xsi:type="dcterms:W3CDTF">2025-01-24T07:03:02Z</dcterms:created>
  <dcterms:modified xsi:type="dcterms:W3CDTF">2025-02-17T04:33:20Z</dcterms:modified>
  <cp:category/>
</cp:coreProperties>
</file>