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4 特定環境保全公共下水道\"/>
    </mc:Choice>
  </mc:AlternateContent>
  <xr:revisionPtr revIDLastSave="0" documentId="13_ncr:1_{D4F77302-332E-414E-A0EC-8D58235BF98E}" xr6:coauthVersionLast="47" xr6:coauthVersionMax="47" xr10:uidLastSave="{00000000-0000-0000-0000-000000000000}"/>
  <workbookProtection workbookAlgorithmName="SHA-512" workbookHashValue="+of1Y4z5ILwnIKzKtRZKxgZ+SB8FCpK14YjIChyN47T3d5FP/Sj8LuLV6aBmJQSnfPmddZCg7ei6pyoRvd/Dfg==" workbookSaltValue="xqA1sm9j6clhvQLKjLDuYQ=="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F85" i="4"/>
  <c r="AT10" i="4"/>
  <c r="I10" i="4"/>
  <c r="P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<sst xmlns="http://schemas.openxmlformats.org/spreadsheetml/2006/main" count="236" uniqueCount="118">
  <si>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</si>
  <si>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</si>
  <si>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</si>
  <si>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</si>
  <si>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</si>
  <si>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</si>
  <si>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</si>
  <si>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</si>
  <si>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</si>
  <si>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</si>
  <si>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</si>
  <si>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</si>
  <si>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</si>
  <si>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</si>
  <si>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</si>
  <si>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</si>
  <si>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</si>
  <si>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</si>
  <si>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</si>
  <si>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</si>
  <si>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</si>
  <si>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</si>
  <si>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</si>
  <si>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</si>
  <si>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</si>
  <si>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</si>
  <si>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</si>
  <si>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</si>
  <si>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</si>
  <si>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</si>
  <si>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</si>
  <si>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</si>
  <si>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</si>
  <si>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</si>
  <si>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</si>
  <si>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</si>
  <si>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</si>
  <si>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</si>
  <si>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</si>
  <si>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</si>
  <si>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</si>
  <si>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</si>
  <si>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</si>
  <si>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</si>
  <si>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</si>
  <si>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</si>
  <si>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</si>
  <si>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</si>
  <si>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</si>
  <si>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</si>
  <si>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</si>
  <si>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</si>
  <si>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</si>
  <si>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</si>
  <si>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</si>
  <si>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</si>
  <si>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</si>
  <si>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</si>
  <si>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</si>
  <si>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</si>
  <si>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</si>
  <si>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</si>
  <si>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</si>
  <si>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</si>
  <si>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</si>
  <si>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</si>
  <si>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</si>
  <si>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</si>
  <si>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</si>
  <si>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</si>
  <si>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</si>
  <si>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</si>
  <si>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</si>
  <si>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</si>
  <si>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</si>
  <si>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</si>
  <si>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</si>
  <si>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</si>
  <si>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</si>
  <si>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</si>
  <si>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</si>
  <si>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</si>
  <si>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</si>
  <si>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</si>
  <si>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</si>
  <si>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</si>
  <si>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</si>
  <si>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</si>
  <si>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</si>
  <si>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</si>
  <si>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</si>
  <si>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</si>
  <si>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</si>
  <si>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</si>
  <si>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</si>
  <si>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</si>
  <si>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</si>
  <si>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</si>
  <si>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</si>
  <si>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</si>
  <si>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</si>
  <si>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</si>
  <si>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</si>
  <si>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</si>
  <si>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</si>
  <si>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</si>
  <si>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</si>
  <si>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</si>
  <si>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</si>
  <si>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</si>
  <si>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</si>
  <si>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</si>
  <si>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</si>
  <si>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</si>
  <si>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</si>
  <si>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①有形固定資産減価償却率は全国及び類似団体の平均値と比べ低い水準です。今後、施設の法定耐用年数の経過時期が集中することが想定されるため、定期的な施設点検等を行い、老朽管の改築、更新、耐震化などを計画的に進めていく必要があります。
　本市の特定環境保全公共下水道事業は、平成１１年度から供用を開始しており、令和５年度末で２５年を経過しています。
　耐用年数(５０年)を経過した管渠はないため、②管渠老朽化率は該当ありません。
　また、現在のところ、更新などを必要とする管渠はないため、③管渠改善率は該当ありません。</t>
    <phoneticPr fontId="4"/>
  </si>
  <si>
    <t>【健全性について】
　令和５年度における①経常収支比率は、89.07％で、⑤経費回収率は、59.42％となっており、下水道使用料だけでは汚水処理に係る経費が賄えておらず、一般会計繰入金に依存している状況です。今後、経費の節減や下水道接続促進活動などによる財源の確保に努める必要があります。また、令和４年度に設置した安城市水道事業及び下水道事業審議会において、適正な使用料の設定について検討を行い、令和７年度から使用料の改定を実施することにより、経営の健全化を図ります。
　③流動比率は、全国平均値を下回っていますが、これは企業債に係る流動負債が大きいためです。企業債残高及び償還額は減少傾向であるため、同比率は徐々に良化するものと考えられます。
  ④企業債残高対事業規模比率は、全国及び類似団体の平均値を下回っています。これは、近年、企業債の借入を行っておらず、残高が低い水準に抑えられていることによるものと考えられます。しかし、企業債残高に対する一般会計負担額の見込みが減少したため、前年度より比率が高くなりました。一般会計負担額は見込が不透明なため、一般会計に依存しない健全経営に向けて取り組む必要があります。
【効率性について】
　⑥汚水処理原価は、151.74円であり、全国及び類似団体平均値は下回っています。しかし⑤経費回収率が低いため、汚水処理費の節減などにより経営の改善に向けて取り組む必要があります。
　⑧水洗化率は、全国平均値を下回っていますが、類似団体の平均値を上回っています。今後もより効果的な接続促進の取組方法について研究し、水洗化率の向上を図ります。</t>
    <rPh sb="85" eb="87">
      <t>イッパン</t>
    </rPh>
    <rPh sb="87" eb="92">
      <t>カイケイクリイレキン</t>
    </rPh>
    <rPh sb="93" eb="95">
      <t>イゾン</t>
    </rPh>
    <rPh sb="365" eb="367">
      <t>キンネン</t>
    </rPh>
    <rPh sb="368" eb="371">
      <t>キギョウサイ</t>
    </rPh>
    <rPh sb="372" eb="374">
      <t>カリイレ</t>
    </rPh>
    <rPh sb="375" eb="376">
      <t>オコナ</t>
    </rPh>
    <rPh sb="382" eb="384">
      <t>ザンダカ</t>
    </rPh>
    <rPh sb="385" eb="386">
      <t>ヒク</t>
    </rPh>
    <rPh sb="387" eb="389">
      <t>スイジュン</t>
    </rPh>
    <rPh sb="390" eb="391">
      <t>オサ</t>
    </rPh>
    <rPh sb="405" eb="406">
      <t>カンガ</t>
    </rPh>
    <rPh sb="540" eb="543">
      <t>ゼンコクオヨ</t>
    </rPh>
    <rPh sb="564" eb="569">
      <t>ケイヒカイシュウリツ</t>
    </rPh>
    <rPh sb="570" eb="571">
      <t>ヒク</t>
    </rPh>
    <rPh sb="620" eb="623">
      <t>ヘイキンチ</t>
    </rPh>
    <rPh sb="624" eb="626">
      <t>シタマワ</t>
    </rPh>
    <rPh sb="642" eb="643">
      <t>ウエ</t>
    </rPh>
    <rPh sb="655" eb="658">
      <t>コウカテキ</t>
    </rPh>
    <rPh sb="664" eb="666">
      <t>トリクミ</t>
    </rPh>
    <rPh sb="666" eb="668">
      <t>ホウホウ</t>
    </rPh>
    <rPh sb="672" eb="674">
      <t>ケンキュウ</t>
    </rPh>
    <phoneticPr fontId="4"/>
  </si>
  <si>
    <t>　今後、下水道施設の老朽化に伴う更新などに多額の費用が必要となるとともに、物価高騰による費用の増加が予測される一方で、人口減少や節水意識の向上などにより使用料収入が減少することが想定されます。
　安定的な下水道サービスの継続のために、維持管理の効率化などによる経費節減や下水道接続促進活動などによる財源の確保に努める必要があります。また、令和４年度に設置した安城市水道事業及び下水道事業審議会において、適正な使用料の設定について検討を行い、令和７年度から使用料の改定を実施することにより、経営の健全化を図ります。
　これらのことを踏まえ、将来のビジョンを分かりやすく使用者に示すため、令和６年度に下水道ビジョンを策定しました。また、令和２年度に策定した経営戦略について、令和６年度に見直しを行いました。今後も定期的に見直しを行い、事業の健全化に向けて取り組みます。</t>
    <rPh sb="37" eb="41">
      <t>ブッカコウトウ</t>
    </rPh>
    <rPh sb="44" eb="46">
      <t>ヒヨウ</t>
    </rPh>
    <rPh sb="47" eb="49">
      <t>ゾウカ</t>
    </rPh>
    <rPh sb="50" eb="52">
      <t>ヨソク</t>
    </rPh>
    <rPh sb="292" eb="294">
      <t>レイワ</t>
    </rPh>
    <rPh sb="295" eb="297">
      <t>ネンド</t>
    </rPh>
    <rPh sb="298" eb="301">
      <t>ゲスイドウ</t>
    </rPh>
    <rPh sb="306" eb="308">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</si>
</sst>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C0-4889-A640-6A72897ED3E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AAC0-4889-A640-6A72897ED3E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4B-4F09-9DCD-9F89E4EA6D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F94B-4F09-9DCD-9F89E4EA6D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81.3</c:v>
                </c:pt>
                <c:pt idx="1">
                  <c:v>80.69</c:v>
                </c:pt>
                <c:pt idx="2">
                  <c:v>82.77</c:v>
                </c:pt>
                <c:pt idx="3">
                  <c:v>82.96</c:v>
                </c:pt>
                <c:pt idx="4">
                  <c:v>85.3</c:v>
                </c:pt>
              </c:numCache>
            </c:numRef>
          </c:val>
          <c:extLst>
            <c:ext xmlns:c16="http://schemas.microsoft.com/office/drawing/2014/chart" uri="{C3380CC4-5D6E-409C-BE32-E72D297353CC}">
              <c16:uniqueId val="{00000000-135C-4C9A-BA77-1E016EE273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135C-4C9A-BA77-1E016EE273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100.8</c:v>
                </c:pt>
                <c:pt idx="1">
                  <c:v>89.85</c:v>
                </c:pt>
                <c:pt idx="2">
                  <c:v>100.11</c:v>
                </c:pt>
                <c:pt idx="3">
                  <c:v>100.03</c:v>
                </c:pt>
                <c:pt idx="4">
                  <c:v>89.07</c:v>
                </c:pt>
              </c:numCache>
            </c:numRef>
          </c:val>
          <c:extLst>
            <c:ext xmlns:c16="http://schemas.microsoft.com/office/drawing/2014/chart" uri="{C3380CC4-5D6E-409C-BE32-E72D297353CC}">
              <c16:uniqueId val="{00000000-3D68-4319-A9B6-2BBA0E9318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3D68-4319-A9B6-2BBA0E9318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2.5299999999999998</c:v>
                </c:pt>
                <c:pt idx="1">
                  <c:v>4.93</c:v>
                </c:pt>
                <c:pt idx="2">
                  <c:v>7.14</c:v>
                </c:pt>
                <c:pt idx="3">
                  <c:v>9.39</c:v>
                </c:pt>
                <c:pt idx="4">
                  <c:v>11.68</c:v>
                </c:pt>
              </c:numCache>
            </c:numRef>
          </c:val>
          <c:extLst>
            <c:ext xmlns:c16="http://schemas.microsoft.com/office/drawing/2014/chart" uri="{C3380CC4-5D6E-409C-BE32-E72D297353CC}">
              <c16:uniqueId val="{00000000-B993-4C08-A863-10AA40EB327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B993-4C08-A863-10AA40EB327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16-4E7F-94B5-BB0FA1FFDED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C116-4E7F-94B5-BB0FA1FFDED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35-4088-954B-EF49D890D1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5A35-4088-954B-EF49D890D1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47.09</c:v>
                </c:pt>
                <c:pt idx="1">
                  <c:v>42.31</c:v>
                </c:pt>
                <c:pt idx="2">
                  <c:v>64.150000000000006</c:v>
                </c:pt>
                <c:pt idx="3">
                  <c:v>45.06</c:v>
                </c:pt>
                <c:pt idx="4">
                  <c:v>42.62</c:v>
                </c:pt>
              </c:numCache>
            </c:numRef>
          </c:val>
          <c:extLst>
            <c:ext xmlns:c16="http://schemas.microsoft.com/office/drawing/2014/chart" uri="{C3380CC4-5D6E-409C-BE32-E72D297353CC}">
              <c16:uniqueId val="{00000000-09D8-419B-A16E-5B87D9AA63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09D8-419B-A16E-5B87D9AA63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402.71</c:v>
                </c:pt>
                <c:pt idx="1">
                  <c:v>460.13</c:v>
                </c:pt>
                <c:pt idx="2">
                  <c:v>329.39</c:v>
                </c:pt>
                <c:pt idx="3">
                  <c:v>683.93</c:v>
                </c:pt>
                <c:pt idx="4">
                  <c:v>777.08</c:v>
                </c:pt>
              </c:numCache>
            </c:numRef>
          </c:val>
          <c:extLst>
            <c:ext xmlns:c16="http://schemas.microsoft.com/office/drawing/2014/chart" uri="{C3380CC4-5D6E-409C-BE32-E72D297353CC}">
              <c16:uniqueId val="{00000000-9DAF-4F10-9790-F9F9CB534B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9DAF-4F10-9790-F9F9CB534B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59.95</c:v>
                </c:pt>
                <c:pt idx="1">
                  <c:v>59.77</c:v>
                </c:pt>
                <c:pt idx="2">
                  <c:v>59.83</c:v>
                </c:pt>
                <c:pt idx="3">
                  <c:v>60.06</c:v>
                </c:pt>
                <c:pt idx="4">
                  <c:v>59.42</c:v>
                </c:pt>
              </c:numCache>
            </c:numRef>
          </c:val>
          <c:extLst>
            <c:ext xmlns:c16="http://schemas.microsoft.com/office/drawing/2014/chart" uri="{C3380CC4-5D6E-409C-BE32-E72D297353CC}">
              <c16:uniqueId val="{00000000-2776-459A-BE2A-2E990623C0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2776-459A-BE2A-2E990623C0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150.04</c:v>
                </c:pt>
                <c:pt idx="4">
                  <c:v>151.74</c:v>
                </c:pt>
              </c:numCache>
            </c:numRef>
          </c:val>
          <c:extLst>
            <c:ext xmlns:c16="http://schemas.microsoft.com/office/drawing/2014/chart" uri="{C3380CC4-5D6E-409C-BE32-E72D297353CC}">
              <c16:uniqueId val="{00000000-ABD0-495C-9CD6-611CEAA6AE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ABD0-495C-9CD6-611CEAA6AE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愛知県　安城市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188418</v>
      </c>
      <c r="AM8" s="41"/>
      <c r="AN8" s="41"/>
      <c r="AO8" s="41"/>
      <c r="AP8" s="41"/>
      <c r="AQ8" s="41"/>
      <c r="AR8" s="41"/>
      <c r="AS8" s="41"/>
      <c r="AT8" s="34">
        <f>データ!T6</f>
        <v>86.05</v>
      </c>
      <c r="AU8" s="34"/>
      <c r="AV8" s="34"/>
      <c r="AW8" s="34"/>
      <c r="AX8" s="34"/>
      <c r="AY8" s="34"/>
      <c r="AZ8" s="34"/>
      <c r="BA8" s="34"/>
      <c r="BB8" s="34">
        <f>データ!U6</f>
        <v>2189.63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83.59</v>
      </c>
      <c r="J10" s="34"/>
      <c r="K10" s="34"/>
      <c r="L10" s="34"/>
      <c r="M10" s="34"/>
      <c r="N10" s="34"/>
      <c r="O10" s="34"/>
      <c r="P10" s="34">
        <f>データ!P6</f>
        <v>6.72</v>
      </c>
      <c r="Q10" s="34"/>
      <c r="R10" s="34"/>
      <c r="S10" s="34"/>
      <c r="T10" s="34"/>
      <c r="U10" s="34"/>
      <c r="V10" s="34"/>
      <c r="W10" s="34">
        <f>データ!Q6</f>
        <v>97.5</v>
      </c>
      <c r="X10" s="34"/>
      <c r="Y10" s="34"/>
      <c r="Z10" s="34"/>
      <c r="AA10" s="34"/>
      <c r="AB10" s="34"/>
      <c r="AC10" s="34"/>
      <c r="AD10" s="41">
        <f>データ!R6</f>
        <v>1650</v>
      </c>
      <c r="AE10" s="41"/>
      <c r="AF10" s="41"/>
      <c r="AG10" s="41"/>
      <c r="AH10" s="41"/>
      <c r="AI10" s="41"/>
      <c r="AJ10" s="41"/>
      <c r="AK10" s="2"/>
      <c r="AL10" s="41">
        <f>データ!V6</f>
        <v>12625</v>
      </c>
      <c r="AM10" s="41"/>
      <c r="AN10" s="41"/>
      <c r="AO10" s="41"/>
      <c r="AP10" s="41"/>
      <c r="AQ10" s="41"/>
      <c r="AR10" s="41"/>
      <c r="AS10" s="41"/>
      <c r="AT10" s="34">
        <f>データ!W6</f>
        <v>3.58</v>
      </c>
      <c r="AU10" s="34"/>
      <c r="AV10" s="34"/>
      <c r="AW10" s="34"/>
      <c r="AX10" s="34"/>
      <c r="AY10" s="34"/>
      <c r="AZ10" s="34"/>
      <c r="BA10" s="34"/>
      <c r="BB10" s="34">
        <f>データ!X6</f>
        <v>3526.54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116</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117</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fLbVAZF1v+G0k99+tBOLSymvHbX+AzNGSyYe26IV7+Fs7hZYEPZAvOxhBBZUVWQs+mPOk5zwUHeBG0qXKIR2fQ==" saltValue="IXcni+rZz23Z/8ubOEJqf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232122</v>
      </c>
      <c r="D6" s="19">
        <f t="shared" si="3"/>
        <v>46</v>
      </c>
      <c r="E6" s="19">
        <f t="shared" si="3"/>
        <v>17</v>
      </c>
      <c r="F6" s="19">
        <f t="shared" si="3"/>
        <v>4</v>
      </c>
      <c r="G6" s="19">
        <f t="shared" si="3"/>
        <v>0</v>
      </c>
      <c r="H6" s="19" t="str">
        <f t="shared" si="3"/>
        <v>愛知県　安城市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83.59</v>
      </c>
      <c r="P6" s="20">
        <f t="shared" si="3"/>
        <v>6.72</v>
      </c>
      <c r="Q6" s="20">
        <f t="shared" si="3"/>
        <v>97.5</v>
      </c>
      <c r="R6" s="20">
        <f t="shared" si="3"/>
        <v>1650</v>
      </c>
      <c r="S6" s="20">
        <f t="shared" si="3"/>
        <v>188418</v>
      </c>
      <c r="T6" s="20">
        <f t="shared" si="3"/>
        <v>86.05</v>
      </c>
      <c r="U6" s="20">
        <f t="shared" si="3"/>
        <v>2189.63</v>
      </c>
      <c r="V6" s="20">
        <f t="shared" si="3"/>
        <v>12625</v>
      </c>
      <c r="W6" s="20">
        <f t="shared" si="3"/>
        <v>3.58</v>
      </c>
      <c r="X6" s="20">
        <f t="shared" si="3"/>
        <v>3526.54</v>
      </c>
      <c r="Y6" s="21">
        <f>IF(Y7="",NA(),Y7)</f>
        <v>100.8</v>
      </c>
      <c r="Z6" s="21">
        <f t="shared" ref="Z6:AH6" si="4">IF(Z7="",NA(),Z7)</f>
        <v>89.85</v>
      </c>
      <c r="AA6" s="21">
        <f t="shared" si="4"/>
        <v>100.11</v>
      </c>
      <c r="AB6" s="21">
        <f t="shared" si="4"/>
        <v>100.03</v>
      </c>
      <c r="AC6" s="21">
        <f t="shared" si="4"/>
        <v>89.07</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47.09</v>
      </c>
      <c r="AV6" s="21">
        <f t="shared" ref="AV6:BD6" si="6">IF(AV7="",NA(),AV7)</f>
        <v>42.31</v>
      </c>
      <c r="AW6" s="21">
        <f t="shared" si="6"/>
        <v>64.150000000000006</v>
      </c>
      <c r="AX6" s="21">
        <f t="shared" si="6"/>
        <v>45.06</v>
      </c>
      <c r="AY6" s="21">
        <f t="shared" si="6"/>
        <v>42.62</v>
      </c>
      <c r="AZ6" s="21">
        <f t="shared" si="6"/>
        <v>47.72</v>
      </c>
      <c r="BA6" s="21">
        <f t="shared" si="6"/>
        <v>44.24</v>
      </c>
      <c r="BB6" s="21">
        <f t="shared" si="6"/>
        <v>43.07</v>
      </c>
      <c r="BC6" s="21">
        <f t="shared" si="6"/>
        <v>45.42</v>
      </c>
      <c r="BD6" s="21">
        <f t="shared" si="6"/>
        <v>50.63</v>
      </c>
      <c r="BE6" s="20" t="str">
        <f>IF(BE7="","",IF(BE7="-","【-】","【"&amp;SUBSTITUTE(TEXT(BE7,"#,##0.00"),"-","△")&amp;"】"))</f>
        <v>【48.91】</v>
      </c>
      <c r="BF6" s="21">
        <f>IF(BF7="",NA(),BF7)</f>
        <v>402.71</v>
      </c>
      <c r="BG6" s="21">
        <f t="shared" ref="BG6:BO6" si="7">IF(BG7="",NA(),BG7)</f>
        <v>460.13</v>
      </c>
      <c r="BH6" s="21">
        <f t="shared" si="7"/>
        <v>329.39</v>
      </c>
      <c r="BI6" s="21">
        <f t="shared" si="7"/>
        <v>683.93</v>
      </c>
      <c r="BJ6" s="21">
        <f t="shared" si="7"/>
        <v>777.08</v>
      </c>
      <c r="BK6" s="21">
        <f t="shared" si="7"/>
        <v>1206.79</v>
      </c>
      <c r="BL6" s="21">
        <f t="shared" si="7"/>
        <v>1258.43</v>
      </c>
      <c r="BM6" s="21">
        <f t="shared" si="7"/>
        <v>1163.75</v>
      </c>
      <c r="BN6" s="21">
        <f t="shared" si="7"/>
        <v>1195.47</v>
      </c>
      <c r="BO6" s="21">
        <f t="shared" si="7"/>
        <v>1168.69</v>
      </c>
      <c r="BP6" s="20" t="str">
        <f>IF(BP7="","",IF(BP7="-","【-】","【"&amp;SUBSTITUTE(TEXT(BP7,"#,##0.00"),"-","△")&amp;"】"))</f>
        <v>【1,156.82】</v>
      </c>
      <c r="BQ6" s="21">
        <f>IF(BQ7="",NA(),BQ7)</f>
        <v>59.95</v>
      </c>
      <c r="BR6" s="21">
        <f t="shared" ref="BR6:BZ6" si="8">IF(BR7="",NA(),BR7)</f>
        <v>59.77</v>
      </c>
      <c r="BS6" s="21">
        <f t="shared" si="8"/>
        <v>59.83</v>
      </c>
      <c r="BT6" s="21">
        <f t="shared" si="8"/>
        <v>60.06</v>
      </c>
      <c r="BU6" s="21">
        <f t="shared" si="8"/>
        <v>59.42</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150</v>
      </c>
      <c r="CC6" s="21">
        <f t="shared" ref="CC6:CK6" si="9">IF(CC7="",NA(),CC7)</f>
        <v>150</v>
      </c>
      <c r="CD6" s="21">
        <f t="shared" si="9"/>
        <v>150</v>
      </c>
      <c r="CE6" s="21">
        <f t="shared" si="9"/>
        <v>150.04</v>
      </c>
      <c r="CF6" s="21">
        <f t="shared" si="9"/>
        <v>151.74</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81.3</v>
      </c>
      <c r="CY6" s="21">
        <f t="shared" ref="CY6:DG6" si="11">IF(CY7="",NA(),CY7)</f>
        <v>80.69</v>
      </c>
      <c r="CZ6" s="21">
        <f t="shared" si="11"/>
        <v>82.77</v>
      </c>
      <c r="DA6" s="21">
        <f t="shared" si="11"/>
        <v>82.96</v>
      </c>
      <c r="DB6" s="21">
        <f t="shared" si="11"/>
        <v>85.3</v>
      </c>
      <c r="DC6" s="21">
        <f t="shared" si="11"/>
        <v>83.75</v>
      </c>
      <c r="DD6" s="21">
        <f t="shared" si="11"/>
        <v>84.19</v>
      </c>
      <c r="DE6" s="21">
        <f t="shared" si="11"/>
        <v>84.34</v>
      </c>
      <c r="DF6" s="21">
        <f t="shared" si="11"/>
        <v>84.34</v>
      </c>
      <c r="DG6" s="21">
        <f t="shared" si="11"/>
        <v>84.73</v>
      </c>
      <c r="DH6" s="20" t="str">
        <f>IF(DH7="","",IF(DH7="-","【-】","【"&amp;SUBSTITUTE(TEXT(DH7,"#,##0.00"),"-","△")&amp;"】"))</f>
        <v>【86.21】</v>
      </c>
      <c r="DI6" s="21">
        <f>IF(DI7="",NA(),DI7)</f>
        <v>2.5299999999999998</v>
      </c>
      <c r="DJ6" s="21">
        <f t="shared" ref="DJ6:DR6" si="12">IF(DJ7="",NA(),DJ7)</f>
        <v>4.93</v>
      </c>
      <c r="DK6" s="21">
        <f t="shared" si="12"/>
        <v>7.14</v>
      </c>
      <c r="DL6" s="21">
        <f t="shared" si="12"/>
        <v>9.39</v>
      </c>
      <c r="DM6" s="21">
        <f t="shared" si="12"/>
        <v>11.68</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232122</v>
      </c>
      <c r="D7" s="23">
        <v>46</v>
      </c>
      <c r="E7" s="23">
        <v>17</v>
      </c>
      <c r="F7" s="23">
        <v>4</v>
      </c>
      <c r="G7" s="23">
        <v>0</v>
      </c>
      <c r="H7" s="23" t="s">
        <v>96</v>
      </c>
      <c r="I7" s="23" t="s">
        <v>97</v>
      </c>
      <c r="J7" s="23" t="s">
        <v>98</v>
      </c>
      <c r="K7" s="23" t="s">
        <v>99</v>
      </c>
      <c r="L7" s="23" t="s">
        <v>100</v>
      </c>
      <c r="M7" s="23" t="s">
        <v>101</v>
      </c>
      <c r="N7" s="24" t="s">
        <v>102</v>
      </c>
      <c r="O7" s="24">
        <v>83.59</v>
      </c>
      <c r="P7" s="24">
        <v>6.72</v>
      </c>
      <c r="Q7" s="24">
        <v>97.5</v>
      </c>
      <c r="R7" s="24">
        <v>1650</v>
      </c>
      <c r="S7" s="24">
        <v>188418</v>
      </c>
      <c r="T7" s="24">
        <v>86.05</v>
      </c>
      <c r="U7" s="24">
        <v>2189.63</v>
      </c>
      <c r="V7" s="24">
        <v>12625</v>
      </c>
      <c r="W7" s="24">
        <v>3.58</v>
      </c>
      <c r="X7" s="24">
        <v>3526.54</v>
      </c>
      <c r="Y7" s="24">
        <v>100.8</v>
      </c>
      <c r="Z7" s="24">
        <v>89.85</v>
      </c>
      <c r="AA7" s="24">
        <v>100.11</v>
      </c>
      <c r="AB7" s="24">
        <v>100.03</v>
      </c>
      <c r="AC7" s="24">
        <v>89.07</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47.09</v>
      </c>
      <c r="AV7" s="24">
        <v>42.31</v>
      </c>
      <c r="AW7" s="24">
        <v>64.150000000000006</v>
      </c>
      <c r="AX7" s="24">
        <v>45.06</v>
      </c>
      <c r="AY7" s="24">
        <v>42.62</v>
      </c>
      <c r="AZ7" s="24">
        <v>47.72</v>
      </c>
      <c r="BA7" s="24">
        <v>44.24</v>
      </c>
      <c r="BB7" s="24">
        <v>43.07</v>
      </c>
      <c r="BC7" s="24">
        <v>45.42</v>
      </c>
      <c r="BD7" s="24">
        <v>50.63</v>
      </c>
      <c r="BE7" s="24">
        <v>48.91</v>
      </c>
      <c r="BF7" s="24">
        <v>402.71</v>
      </c>
      <c r="BG7" s="24">
        <v>460.13</v>
      </c>
      <c r="BH7" s="24">
        <v>329.39</v>
      </c>
      <c r="BI7" s="24">
        <v>683.93</v>
      </c>
      <c r="BJ7" s="24">
        <v>777.08</v>
      </c>
      <c r="BK7" s="24">
        <v>1206.79</v>
      </c>
      <c r="BL7" s="24">
        <v>1258.43</v>
      </c>
      <c r="BM7" s="24">
        <v>1163.75</v>
      </c>
      <c r="BN7" s="24">
        <v>1195.47</v>
      </c>
      <c r="BO7" s="24">
        <v>1168.69</v>
      </c>
      <c r="BP7" s="24">
        <v>1156.82</v>
      </c>
      <c r="BQ7" s="24">
        <v>59.95</v>
      </c>
      <c r="BR7" s="24">
        <v>59.77</v>
      </c>
      <c r="BS7" s="24">
        <v>59.83</v>
      </c>
      <c r="BT7" s="24">
        <v>60.06</v>
      </c>
      <c r="BU7" s="24">
        <v>59.42</v>
      </c>
      <c r="BV7" s="24">
        <v>71.84</v>
      </c>
      <c r="BW7" s="24">
        <v>73.36</v>
      </c>
      <c r="BX7" s="24">
        <v>72.599999999999994</v>
      </c>
      <c r="BY7" s="24">
        <v>69.430000000000007</v>
      </c>
      <c r="BZ7" s="24">
        <v>70.709999999999994</v>
      </c>
      <c r="CA7" s="24">
        <v>75.33</v>
      </c>
      <c r="CB7" s="24">
        <v>150</v>
      </c>
      <c r="CC7" s="24">
        <v>150</v>
      </c>
      <c r="CD7" s="24">
        <v>150</v>
      </c>
      <c r="CE7" s="24">
        <v>150.04</v>
      </c>
      <c r="CF7" s="24">
        <v>151.74</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81.3</v>
      </c>
      <c r="CY7" s="24">
        <v>80.69</v>
      </c>
      <c r="CZ7" s="24">
        <v>82.77</v>
      </c>
      <c r="DA7" s="24">
        <v>82.96</v>
      </c>
      <c r="DB7" s="24">
        <v>85.3</v>
      </c>
      <c r="DC7" s="24">
        <v>83.75</v>
      </c>
      <c r="DD7" s="24">
        <v>84.19</v>
      </c>
      <c r="DE7" s="24">
        <v>84.34</v>
      </c>
      <c r="DF7" s="24">
        <v>84.34</v>
      </c>
      <c r="DG7" s="24">
        <v>84.73</v>
      </c>
      <c r="DH7" s="24">
        <v>86.21</v>
      </c>
      <c r="DI7" s="24">
        <v>2.5299999999999998</v>
      </c>
      <c r="DJ7" s="24">
        <v>4.93</v>
      </c>
      <c r="DK7" s="24">
        <v>7.14</v>
      </c>
      <c r="DL7" s="24">
        <v>9.39</v>
      </c>
      <c r="DM7" s="24">
        <v>11.68</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2025-02-05T00:40:45Z</cp:lastPrinted>
  <dcterms:created xsi:type="dcterms:W3CDTF">2025-01-24T07:12:02Z</dcterms:created>
  <dcterms:modified xsi:type="dcterms:W3CDTF">2025-02-17T05:06:42Z</dcterms:modified>
  <cp:category/>
</cp:coreProperties>
</file>