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60A5EEE6-FD82-44E4-BAB1-FDE11E8FCF0D}" xr6:coauthVersionLast="47" xr6:coauthVersionMax="47" xr10:uidLastSave="{00000000-0000-0000-0000-000000000000}"/>
  <workbookProtection workbookAlgorithmName="SHA-512" workbookHashValue="K61QmjBT9s7Xq1WrcNnDbTLbAYFKgZPs35/AbMVL/b+utE3LcHSsE8bNpppmLCqs5vet37ynwBdCqCp1Kkg3kQ==" workbookSaltValue="Q2UGvvQxO6cNbke/psCZiQ=="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BB10" i="4"/>
  <c r="AT10" i="4"/>
  <c r="AL10" i="4"/>
  <c r="BB8" i="4"/>
  <c r="AT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<sst xmlns="http://schemas.openxmlformats.org/spreadsheetml/2006/main" count="228" uniqueCount="112">
  <si>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</si>
  <si>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</si>
  <si>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</si>
  <si>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</si>
  <si>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</si>
  <si>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</si>
  <si>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</si>
  <si>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</si>
  <si>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</si>
  <si>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</si>
  <si>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</si>
  <si>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</si>
  <si>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</si>
  <si>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</si>
  <si>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</si>
  <si>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</si>
  <si>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</si>
  <si>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</si>
  <si>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</si>
  <si>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</si>
  <si>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</si>
  <si>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</si>
  <si>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</si>
  <si>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</si>
  <si>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</si>
  <si>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</si>
  <si>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</si>
  <si>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</si>
  <si>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</si>
  <si>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</si>
  <si>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</si>
  <si>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</si>
  <si>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</si>
  <si>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</si>
  <si>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</si>
  <si>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</si>
  <si>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</si>
  <si>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</si>
  <si>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</si>
  <si>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</si>
  <si>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</si>
  <si>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</si>
  <si>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</si>
  <si>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</si>
  <si>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</si>
  <si>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</si>
  <si>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</si>
  <si>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</si>
  <si>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</si>
  <si>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</si>
  <si>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</si>
  <si>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</si>
  <si>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</si>
  <si>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</si>
  <si>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</si>
  <si>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</si>
  <si>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</si>
  <si>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</si>
  <si>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</si>
  <si>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</si>
  <si>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</si>
  <si>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</si>
  <si>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</si>
  <si>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</si>
  <si>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</si>
  <si>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</si>
  <si>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</si>
  <si>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</si>
  <si>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</si>
  <si>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</si>
  <si>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</si>
  <si>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</si>
  <si>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</si>
  <si>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</si>
  <si>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</si>
  <si>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</si>
  <si>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</si>
  <si>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</si>
  <si>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</si>
  <si>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</si>
  <si>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</si>
  <si>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</si>
  <si>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</si>
  <si>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</si>
  <si>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</si>
  <si>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</si>
  <si>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</si>
  <si>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</si>
  <si>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</si>
  <si>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</si>
  <si>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</si>
  <si>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</si>
  <si>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</si>
  <si>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</si>
  <si>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</si>
  <si>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</si>
  <si>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</si>
  <si>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</si>
  <si>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</si>
  <si>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</si>
  <si>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</si>
  <si>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</si>
  <si>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</si>
  <si>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</si>
  <si>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</si>
  <si>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</si>
  <si>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</si>
  <si>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</si>
  <si>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</si>
  <si>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西尾市水道事業は、近年、人口減少や節水機器の普及等により水使用量が減少し、それに伴い水道事業の根幹である料金収入が減少傾向にあり、経営環境は厳しさを増しています。一方で、施設や管路の老朽化が進行しており、これらの老朽化対策及び耐震化のための投資費用が増加する見込みとなっています。
　今後は、西尾市水道事業経営戦略（令和５年度改訂版）に沿って、重要管路の耐震化や老朽化に伴う更新事業についてもこれまで以上に実施するとともに、料金の適正化を含めた財源の確保により財政のバランスを図り、健全経営の維持に努めていく必要があります。</t>
    <rPh sb="10" eb="12">
      <t>キンネン</t>
    </rPh>
    <rPh sb="13" eb="17">
      <t>ジンコウゲンショウ</t>
    </rPh>
    <rPh sb="18" eb="20">
      <t>セッスイ</t>
    </rPh>
    <rPh sb="20" eb="22">
      <t>キキ</t>
    </rPh>
    <rPh sb="23" eb="26">
      <t>フキュウトウ</t>
    </rPh>
    <rPh sb="29" eb="30">
      <t>ミズ</t>
    </rPh>
    <rPh sb="30" eb="33">
      <t>シヨウリョウ</t>
    </rPh>
    <rPh sb="34" eb="36">
      <t>ゲンショウ</t>
    </rPh>
    <rPh sb="41" eb="42">
      <t>トモナ</t>
    </rPh>
    <rPh sb="43" eb="47">
      <t>スイドウジギョウ</t>
    </rPh>
    <rPh sb="48" eb="50">
      <t>コンカン</t>
    </rPh>
    <rPh sb="53" eb="57">
      <t>リョウキンシュウニュウ</t>
    </rPh>
    <rPh sb="58" eb="62">
      <t>ゲンショウケイコウ</t>
    </rPh>
    <rPh sb="66" eb="68">
      <t>ケイエイ</t>
    </rPh>
    <rPh sb="68" eb="70">
      <t>カンキョウ</t>
    </rPh>
    <rPh sb="71" eb="72">
      <t>キビ</t>
    </rPh>
    <rPh sb="75" eb="76">
      <t>マ</t>
    </rPh>
    <rPh sb="82" eb="84">
      <t>イッポウ</t>
    </rPh>
    <rPh sb="86" eb="88">
      <t>シセツ</t>
    </rPh>
    <rPh sb="89" eb="91">
      <t>カンロ</t>
    </rPh>
    <rPh sb="92" eb="95">
      <t>ロウキュウカ</t>
    </rPh>
    <rPh sb="96" eb="98">
      <t>シンコウ</t>
    </rPh>
    <rPh sb="107" eb="110">
      <t>ロウキュウカ</t>
    </rPh>
    <rPh sb="110" eb="112">
      <t>タイサク</t>
    </rPh>
    <rPh sb="112" eb="113">
      <t>オヨ</t>
    </rPh>
    <rPh sb="114" eb="117">
      <t>タイシンカ</t>
    </rPh>
    <rPh sb="121" eb="123">
      <t>トウシ</t>
    </rPh>
    <rPh sb="123" eb="125">
      <t>ヒヨウ</t>
    </rPh>
    <rPh sb="126" eb="128">
      <t>ゾウカ</t>
    </rPh>
    <rPh sb="130" eb="132">
      <t>ミコ</t>
    </rPh>
    <rPh sb="147" eb="150">
      <t>ニシオシ</t>
    </rPh>
    <rPh sb="152" eb="154">
      <t>ジギョウ</t>
    </rPh>
    <rPh sb="154" eb="156">
      <t>ケイエイ</t>
    </rPh>
    <rPh sb="156" eb="158">
      <t>センリャク</t>
    </rPh>
    <rPh sb="159" eb="161">
      <t>レイワ</t>
    </rPh>
    <rPh sb="162" eb="164">
      <t>ネンド</t>
    </rPh>
    <rPh sb="164" eb="167">
      <t>カイテイバン</t>
    </rPh>
    <phoneticPr fontId="4"/>
  </si>
  <si>
    <t>　①有形固定資産減価償却率は類似団体平均を下回りましたが、償却年数経過に伴い、今後も比率の増加が見込まれます。
　②管路経年化率は類似団体平均とほぼ同じであり、法定耐用年数40年を経過した管路が多く、老朽化が進んでいます。
　③管路更新率は前年度より0.12ポイント増加しましたが、類似団体平均は下回っているため、今後、更新事業を増加し、それに伴って管路更新率も上昇する見込みです。</t>
    <rPh sb="18" eb="20">
      <t>ヘイキン</t>
    </rPh>
    <rPh sb="21" eb="23">
      <t>シタマワ</t>
    </rPh>
    <rPh sb="69" eb="71">
      <t>ヘイキン</t>
    </rPh>
    <rPh sb="74" eb="75">
      <t>オナ</t>
    </rPh>
    <rPh sb="120" eb="123">
      <t>ゼンネンド</t>
    </rPh>
    <rPh sb="133" eb="135">
      <t>ゾウカ</t>
    </rPh>
    <rPh sb="157" eb="159">
      <t>コンゴ</t>
    </rPh>
    <rPh sb="165" eb="167">
      <t>ゾウカ</t>
    </rPh>
    <rPh sb="172" eb="173">
      <t>トモナ</t>
    </rPh>
    <rPh sb="175" eb="177">
      <t>カンロ</t>
    </rPh>
    <rPh sb="177" eb="180">
      <t>コウシンリツ</t>
    </rPh>
    <rPh sb="181" eb="183">
      <t>ジョウショウ</t>
    </rPh>
    <rPh sb="185" eb="187">
      <t>ミコ</t>
    </rPh>
    <phoneticPr fontId="4"/>
  </si>
  <si>
    <t>　①経常収支比率は主に動力費などの費用が減少したため、前年度より上昇し、類似団体と比べて上回りましたが、今後は水需要の減少に伴う給水収益の減少により悪化していくと考えられるため、より一層経営の効率化に努める必要があります。欠損金は発生していないため、②累積欠損金比率は0％です。　
　③流動比率は類似団体と比べて上回り、短期的な債務に対する支払い能力を十分有していると言えます。　
　④企業債残高対給水収益比率は新たな借入れを行っていないため、経営の安定性を保っています。　
　⑤料金回収率は前年度に引き続き、物価高騰支援策として水道料金の一部を免除したことにより100％を下回りました。
　⑥給水原価は類似団体と比べて下回り、給水に係る費用が少なく抑えられており、この数年安定しています。　
　⑦施設利用率、⑧有収率は、毎年度安定した数値を保っており、効率的な施設運営が行われていると言えます。</t>
    <rPh sb="9" eb="10">
      <t>オモ</t>
    </rPh>
    <rPh sb="11" eb="14">
      <t>ドウリョクヒ</t>
    </rPh>
    <rPh sb="17" eb="19">
      <t>ヒヨウ</t>
    </rPh>
    <rPh sb="20" eb="22">
      <t>ゲンショウ</t>
    </rPh>
    <rPh sb="27" eb="30">
      <t>ゼンネンド</t>
    </rPh>
    <rPh sb="32" eb="34">
      <t>ジョウショウ</t>
    </rPh>
    <rPh sb="44" eb="45">
      <t>ウエ</t>
    </rPh>
    <rPh sb="250" eb="251">
      <t>ヒ</t>
    </rPh>
    <rPh sb="252" eb="253">
      <t>ツヅ</t>
    </rPh>
    <rPh sb="255" eb="259">
      <t>ブッカコウトウ</t>
    </rPh>
    <rPh sb="259" eb="262">
      <t>シエンサク</t>
    </rPh>
    <rPh sb="265" eb="267">
      <t>スイドウ</t>
    </rPh>
    <rPh sb="270" eb="272">
      <t>イチブ</t>
    </rPh>
    <rPh sb="273" eb="275">
      <t>メンジョ</t>
    </rPh>
    <rPh sb="287" eb="289">
      <t>シタマワ</t>
    </rPh>
    <rPh sb="310" eb="311">
      <t>シタ</t>
    </rPh>
    <rPh sb="311" eb="312">
      <t>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</si>
</sst>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0.69</c:v>
                </c:pt>
                <c:pt idx="1">
                  <c:v>0.65</c:v>
                </c:pt>
                <c:pt idx="2">
                  <c:v>0.63</c:v>
                </c:pt>
                <c:pt idx="3">
                  <c:v>0.45</c:v>
                </c:pt>
                <c:pt idx="4">
                  <c:v>0.56999999999999995</c:v>
                </c:pt>
              </c:numCache>
            </c:numRef>
          </c:val>
          <c:extLst>
            <c:ext xmlns:c16="http://schemas.microsoft.com/office/drawing/2014/chart" uri="{C3380CC4-5D6E-409C-BE32-E72D297353CC}">
              <c16:uniqueId val="{00000000-1160-4336-9883-3E1CBB4AEAC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1160-4336-9883-3E1CBB4AEAC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83.1</c:v>
                </c:pt>
                <c:pt idx="1">
                  <c:v>83.8</c:v>
                </c:pt>
                <c:pt idx="2">
                  <c:v>83.9</c:v>
                </c:pt>
                <c:pt idx="3">
                  <c:v>83.38</c:v>
                </c:pt>
                <c:pt idx="4">
                  <c:v>82.19</c:v>
                </c:pt>
              </c:numCache>
            </c:numRef>
          </c:val>
          <c:extLst>
            <c:ext xmlns:c16="http://schemas.microsoft.com/office/drawing/2014/chart" uri="{C3380CC4-5D6E-409C-BE32-E72D297353CC}">
              <c16:uniqueId val="{00000000-A7A5-4D6D-8EA3-DB642E3EC7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A7A5-4D6D-8EA3-DB642E3EC7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95.19</c:v>
                </c:pt>
                <c:pt idx="1">
                  <c:v>95.84</c:v>
                </c:pt>
                <c:pt idx="2">
                  <c:v>95.13</c:v>
                </c:pt>
                <c:pt idx="3">
                  <c:v>94.29</c:v>
                </c:pt>
                <c:pt idx="4">
                  <c:v>94.2</c:v>
                </c:pt>
              </c:numCache>
            </c:numRef>
          </c:val>
          <c:extLst>
            <c:ext xmlns:c16="http://schemas.microsoft.com/office/drawing/2014/chart" uri="{C3380CC4-5D6E-409C-BE32-E72D297353CC}">
              <c16:uniqueId val="{00000000-3E07-43C0-BD22-7C5CBF84C3B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3E07-43C0-BD22-7C5CBF84C3B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115.82</c:v>
                </c:pt>
                <c:pt idx="1">
                  <c:v>116.85</c:v>
                </c:pt>
                <c:pt idx="2">
                  <c:v>115.25</c:v>
                </c:pt>
                <c:pt idx="3">
                  <c:v>109.08</c:v>
                </c:pt>
                <c:pt idx="4">
                  <c:v>110.63</c:v>
                </c:pt>
              </c:numCache>
            </c:numRef>
          </c:val>
          <c:extLst>
            <c:ext xmlns:c16="http://schemas.microsoft.com/office/drawing/2014/chart" uri="{C3380CC4-5D6E-409C-BE32-E72D297353CC}">
              <c16:uniqueId val="{00000000-373B-4FF7-A499-E4CDAF9B003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373B-4FF7-A499-E4CDAF9B003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45.31</c:v>
                </c:pt>
                <c:pt idx="1">
                  <c:v>45.85</c:v>
                </c:pt>
                <c:pt idx="2">
                  <c:v>46.08</c:v>
                </c:pt>
                <c:pt idx="3">
                  <c:v>47.22</c:v>
                </c:pt>
                <c:pt idx="4">
                  <c:v>48.03</c:v>
                </c:pt>
              </c:numCache>
            </c:numRef>
          </c:val>
          <c:extLst>
            <c:ext xmlns:c16="http://schemas.microsoft.com/office/drawing/2014/chart" uri="{C3380CC4-5D6E-409C-BE32-E72D297353CC}">
              <c16:uniqueId val="{00000000-4F61-4CA0-B46A-0AE4B4A4226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4F61-4CA0-B46A-0AE4B4A4226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23.55</c:v>
                </c:pt>
                <c:pt idx="1">
                  <c:v>24.45</c:v>
                </c:pt>
                <c:pt idx="2">
                  <c:v>25.1</c:v>
                </c:pt>
                <c:pt idx="3">
                  <c:v>25.79</c:v>
                </c:pt>
                <c:pt idx="4">
                  <c:v>26.68</c:v>
                </c:pt>
              </c:numCache>
            </c:numRef>
          </c:val>
          <c:extLst>
            <c:ext xmlns:c16="http://schemas.microsoft.com/office/drawing/2014/chart" uri="{C3380CC4-5D6E-409C-BE32-E72D297353CC}">
              <c16:uniqueId val="{00000000-B46E-4144-9E8F-4B3797A1560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B46E-4144-9E8F-4B3797A1560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40-4569-89E4-3ED312E7478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0940-4569-89E4-3ED312E7478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592.17999999999995</c:v>
                </c:pt>
                <c:pt idx="1">
                  <c:v>750.25</c:v>
                </c:pt>
                <c:pt idx="2">
                  <c:v>703.53</c:v>
                </c:pt>
                <c:pt idx="3">
                  <c:v>529.73</c:v>
                </c:pt>
                <c:pt idx="4">
                  <c:v>455.88</c:v>
                </c:pt>
              </c:numCache>
            </c:numRef>
          </c:val>
          <c:extLst>
            <c:ext xmlns:c16="http://schemas.microsoft.com/office/drawing/2014/chart" uri="{C3380CC4-5D6E-409C-BE32-E72D297353CC}">
              <c16:uniqueId val="{00000000-A86B-44CC-97FF-C38D299922D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A86B-44CC-97FF-C38D299922D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24.53</c:v>
                </c:pt>
                <c:pt idx="1">
                  <c:v>30.65</c:v>
                </c:pt>
                <c:pt idx="2">
                  <c:v>30.35</c:v>
                </c:pt>
                <c:pt idx="3">
                  <c:v>32.89</c:v>
                </c:pt>
                <c:pt idx="4">
                  <c:v>30.22</c:v>
                </c:pt>
              </c:numCache>
            </c:numRef>
          </c:val>
          <c:extLst>
            <c:ext xmlns:c16="http://schemas.microsoft.com/office/drawing/2014/chart" uri="{C3380CC4-5D6E-409C-BE32-E72D297353CC}">
              <c16:uniqueId val="{00000000-E3D1-46ED-B228-7187023B0F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E3D1-46ED-B228-7187023B0F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113.81</c:v>
                </c:pt>
                <c:pt idx="1">
                  <c:v>99.18</c:v>
                </c:pt>
                <c:pt idx="2">
                  <c:v>111.81</c:v>
                </c:pt>
                <c:pt idx="3">
                  <c:v>92.49</c:v>
                </c:pt>
                <c:pt idx="4">
                  <c:v>97.93</c:v>
                </c:pt>
              </c:numCache>
            </c:numRef>
          </c:val>
          <c:extLst>
            <c:ext xmlns:c16="http://schemas.microsoft.com/office/drawing/2014/chart" uri="{C3380CC4-5D6E-409C-BE32-E72D297353CC}">
              <c16:uniqueId val="{00000000-51B4-4153-AEFA-341FEFE4A7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51B4-4153-AEFA-341FEFE4A7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139.46</c:v>
                </c:pt>
                <c:pt idx="1">
                  <c:v>139.12</c:v>
                </c:pt>
                <c:pt idx="2">
                  <c:v>141.13</c:v>
                </c:pt>
                <c:pt idx="3">
                  <c:v>149.38</c:v>
                </c:pt>
                <c:pt idx="4">
                  <c:v>147.41</c:v>
                </c:pt>
              </c:numCache>
            </c:numRef>
          </c:val>
          <c:extLst>
            <c:ext xmlns:c16="http://schemas.microsoft.com/office/drawing/2014/chart" uri="{C3380CC4-5D6E-409C-BE32-E72D297353CC}">
              <c16:uniqueId val="{00000000-31CA-4E69-A398-ED761045D8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31CA-4E69-A398-ED761045D8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西尾市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非設置</v>
      </c>
      <c r="AE8" s="43"/>
      <c r="AF8" s="43"/>
      <c r="AG8" s="43"/>
      <c r="AH8" s="43"/>
      <c r="AI8" s="43"/>
      <c r="AJ8" s="43"/>
      <c r="AK8" s="2"/>
      <c r="AL8" s="44">
        <f>データ!$R$6</f>
        <v>170258</v>
      </c>
      <c r="AM8" s="44"/>
      <c r="AN8" s="44"/>
      <c r="AO8" s="44"/>
      <c r="AP8" s="44"/>
      <c r="AQ8" s="44"/>
      <c r="AR8" s="44"/>
      <c r="AS8" s="44"/>
      <c r="AT8" s="45">
        <f>データ!$S$6</f>
        <v>161.22</v>
      </c>
      <c r="AU8" s="46"/>
      <c r="AV8" s="46"/>
      <c r="AW8" s="46"/>
      <c r="AX8" s="46"/>
      <c r="AY8" s="46"/>
      <c r="AZ8" s="46"/>
      <c r="BA8" s="46"/>
      <c r="BB8" s="47">
        <f>データ!$T$6</f>
        <v>1056.06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91.03</v>
      </c>
      <c r="J10" s="46"/>
      <c r="K10" s="46"/>
      <c r="L10" s="46"/>
      <c r="M10" s="46"/>
      <c r="N10" s="46"/>
      <c r="O10" s="80"/>
      <c r="P10" s="47">
        <f>データ!$P$6</f>
        <v>99.73</v>
      </c>
      <c r="Q10" s="47"/>
      <c r="R10" s="47"/>
      <c r="S10" s="47"/>
      <c r="T10" s="47"/>
      <c r="U10" s="47"/>
      <c r="V10" s="47"/>
      <c r="W10" s="44">
        <f>データ!$Q$6</f>
        <v>2343</v>
      </c>
      <c r="X10" s="44"/>
      <c r="Y10" s="44"/>
      <c r="Z10" s="44"/>
      <c r="AA10" s="44"/>
      <c r="AB10" s="44"/>
      <c r="AC10" s="44"/>
      <c r="AD10" s="2"/>
      <c r="AE10" s="2"/>
      <c r="AF10" s="2"/>
      <c r="AG10" s="2"/>
      <c r="AH10" s="2"/>
      <c r="AI10" s="2"/>
      <c r="AJ10" s="2"/>
      <c r="AK10" s="2"/>
      <c r="AL10" s="44">
        <f>データ!$U$6</f>
        <v>169465</v>
      </c>
      <c r="AM10" s="44"/>
      <c r="AN10" s="44"/>
      <c r="AO10" s="44"/>
      <c r="AP10" s="44"/>
      <c r="AQ10" s="44"/>
      <c r="AR10" s="44"/>
      <c r="AS10" s="44"/>
      <c r="AT10" s="45">
        <f>データ!$V$6</f>
        <v>134.88</v>
      </c>
      <c r="AU10" s="46"/>
      <c r="AV10" s="46"/>
      <c r="AW10" s="46"/>
      <c r="AX10" s="46"/>
      <c r="AY10" s="46"/>
      <c r="AZ10" s="46"/>
      <c r="BA10" s="46"/>
      <c r="BB10" s="47">
        <f>データ!$W$6</f>
        <v>1256.4100000000001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2HZ2uZWThjWanLsmveJeHXGosKRYwICPlJ1N4cAZ71kex4NEVuJCzafR+qVx5iFTL2HAQkB/KFL+l7tWw9xpw==" saltValue="5sxEqRafjUz0wUDTyE9bT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232131</v>
      </c>
      <c r="D6" s="20">
        <f t="shared" si="3"/>
        <v>46</v>
      </c>
      <c r="E6" s="20">
        <f t="shared" si="3"/>
        <v>1</v>
      </c>
      <c r="F6" s="20">
        <f t="shared" si="3"/>
        <v>0</v>
      </c>
      <c r="G6" s="20">
        <f t="shared" si="3"/>
        <v>1</v>
      </c>
      <c r="H6" s="20" t="str">
        <f t="shared" si="3"/>
        <v>愛知県　西尾市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91.03</v>
      </c>
      <c r="P6" s="21">
        <f t="shared" si="3"/>
        <v>99.73</v>
      </c>
      <c r="Q6" s="21">
        <f t="shared" si="3"/>
        <v>2343</v>
      </c>
      <c r="R6" s="21">
        <f t="shared" si="3"/>
        <v>170258</v>
      </c>
      <c r="S6" s="21">
        <f t="shared" si="3"/>
        <v>161.22</v>
      </c>
      <c r="T6" s="21">
        <f t="shared" si="3"/>
        <v>1056.06</v>
      </c>
      <c r="U6" s="21">
        <f t="shared" si="3"/>
        <v>169465</v>
      </c>
      <c r="V6" s="21">
        <f t="shared" si="3"/>
        <v>134.88</v>
      </c>
      <c r="W6" s="21">
        <f t="shared" si="3"/>
        <v>1256.4100000000001</v>
      </c>
      <c r="X6" s="22">
        <f>IF(X7="",NA(),X7)</f>
        <v>115.82</v>
      </c>
      <c r="Y6" s="22">
        <f t="shared" ref="Y6:AG6" si="4">IF(Y7="",NA(),Y7)</f>
        <v>116.85</v>
      </c>
      <c r="Z6" s="22">
        <f t="shared" si="4"/>
        <v>115.25</v>
      </c>
      <c r="AA6" s="22">
        <f t="shared" si="4"/>
        <v>109.08</v>
      </c>
      <c r="AB6" s="22">
        <f t="shared" si="4"/>
        <v>110.63</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592.17999999999995</v>
      </c>
      <c r="AU6" s="22">
        <f t="shared" ref="AU6:BC6" si="6">IF(AU7="",NA(),AU7)</f>
        <v>750.25</v>
      </c>
      <c r="AV6" s="22">
        <f t="shared" si="6"/>
        <v>703.53</v>
      </c>
      <c r="AW6" s="22">
        <f t="shared" si="6"/>
        <v>529.73</v>
      </c>
      <c r="AX6" s="22">
        <f t="shared" si="6"/>
        <v>455.88</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24.53</v>
      </c>
      <c r="BF6" s="22">
        <f t="shared" ref="BF6:BN6" si="7">IF(BF7="",NA(),BF7)</f>
        <v>30.65</v>
      </c>
      <c r="BG6" s="22">
        <f t="shared" si="7"/>
        <v>30.35</v>
      </c>
      <c r="BH6" s="22">
        <f t="shared" si="7"/>
        <v>32.89</v>
      </c>
      <c r="BI6" s="22">
        <f t="shared" si="7"/>
        <v>30.22</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113.81</v>
      </c>
      <c r="BQ6" s="22">
        <f t="shared" ref="BQ6:BY6" si="8">IF(BQ7="",NA(),BQ7)</f>
        <v>99.18</v>
      </c>
      <c r="BR6" s="22">
        <f t="shared" si="8"/>
        <v>111.81</v>
      </c>
      <c r="BS6" s="22">
        <f t="shared" si="8"/>
        <v>92.49</v>
      </c>
      <c r="BT6" s="22">
        <f t="shared" si="8"/>
        <v>97.93</v>
      </c>
      <c r="BU6" s="22">
        <f t="shared" si="8"/>
        <v>106.11</v>
      </c>
      <c r="BV6" s="22">
        <f t="shared" si="8"/>
        <v>103.75</v>
      </c>
      <c r="BW6" s="22">
        <f t="shared" si="8"/>
        <v>105.3</v>
      </c>
      <c r="BX6" s="22">
        <f t="shared" si="8"/>
        <v>99.41</v>
      </c>
      <c r="BY6" s="22">
        <f t="shared" si="8"/>
        <v>101.11</v>
      </c>
      <c r="BZ6" s="21" t="str">
        <f>IF(BZ7="","",IF(BZ7="-","【-】","【"&amp;SUBSTITUTE(TEXT(BZ7,"#,##0.00"),"-","△")&amp;"】"))</f>
        <v>【97.82】</v>
      </c>
      <c r="CA6" s="22">
        <f>IF(CA7="",NA(),CA7)</f>
        <v>139.46</v>
      </c>
      <c r="CB6" s="22">
        <f t="shared" ref="CB6:CJ6" si="9">IF(CB7="",NA(),CB7)</f>
        <v>139.12</v>
      </c>
      <c r="CC6" s="22">
        <f t="shared" si="9"/>
        <v>141.13</v>
      </c>
      <c r="CD6" s="22">
        <f t="shared" si="9"/>
        <v>149.38</v>
      </c>
      <c r="CE6" s="22">
        <f t="shared" si="9"/>
        <v>147.41</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83.1</v>
      </c>
      <c r="CM6" s="22">
        <f t="shared" ref="CM6:CU6" si="10">IF(CM7="",NA(),CM7)</f>
        <v>83.8</v>
      </c>
      <c r="CN6" s="22">
        <f t="shared" si="10"/>
        <v>83.9</v>
      </c>
      <c r="CO6" s="22">
        <f t="shared" si="10"/>
        <v>83.38</v>
      </c>
      <c r="CP6" s="22">
        <f t="shared" si="10"/>
        <v>82.19</v>
      </c>
      <c r="CQ6" s="22">
        <f t="shared" si="10"/>
        <v>61.71</v>
      </c>
      <c r="CR6" s="22">
        <f t="shared" si="10"/>
        <v>63.12</v>
      </c>
      <c r="CS6" s="22">
        <f t="shared" si="10"/>
        <v>62.57</v>
      </c>
      <c r="CT6" s="22">
        <f t="shared" si="10"/>
        <v>61.56</v>
      </c>
      <c r="CU6" s="22">
        <f t="shared" si="10"/>
        <v>60.84</v>
      </c>
      <c r="CV6" s="21" t="str">
        <f>IF(CV7="","",IF(CV7="-","【-】","【"&amp;SUBSTITUTE(TEXT(CV7,"#,##0.00"),"-","△")&amp;"】"))</f>
        <v>【59.81】</v>
      </c>
      <c r="CW6" s="22">
        <f>IF(CW7="",NA(),CW7)</f>
        <v>95.19</v>
      </c>
      <c r="CX6" s="22">
        <f t="shared" ref="CX6:DF6" si="11">IF(CX7="",NA(),CX7)</f>
        <v>95.84</v>
      </c>
      <c r="CY6" s="22">
        <f t="shared" si="11"/>
        <v>95.13</v>
      </c>
      <c r="CZ6" s="22">
        <f t="shared" si="11"/>
        <v>94.29</v>
      </c>
      <c r="DA6" s="22">
        <f t="shared" si="11"/>
        <v>94.2</v>
      </c>
      <c r="DB6" s="22">
        <f t="shared" si="11"/>
        <v>90.03</v>
      </c>
      <c r="DC6" s="22">
        <f t="shared" si="11"/>
        <v>90.09</v>
      </c>
      <c r="DD6" s="22">
        <f t="shared" si="11"/>
        <v>90.21</v>
      </c>
      <c r="DE6" s="22">
        <f t="shared" si="11"/>
        <v>90.11</v>
      </c>
      <c r="DF6" s="22">
        <f t="shared" si="11"/>
        <v>89.73</v>
      </c>
      <c r="DG6" s="21" t="str">
        <f>IF(DG7="","",IF(DG7="-","【-】","【"&amp;SUBSTITUTE(TEXT(DG7,"#,##0.00"),"-","△")&amp;"】"))</f>
        <v>【89.42】</v>
      </c>
      <c r="DH6" s="22">
        <f>IF(DH7="",NA(),DH7)</f>
        <v>45.31</v>
      </c>
      <c r="DI6" s="22">
        <f t="shared" ref="DI6:DQ6" si="12">IF(DI7="",NA(),DI7)</f>
        <v>45.85</v>
      </c>
      <c r="DJ6" s="22">
        <f t="shared" si="12"/>
        <v>46.08</v>
      </c>
      <c r="DK6" s="22">
        <f t="shared" si="12"/>
        <v>47.22</v>
      </c>
      <c r="DL6" s="22">
        <f t="shared" si="12"/>
        <v>48.03</v>
      </c>
      <c r="DM6" s="22">
        <f t="shared" si="12"/>
        <v>49.6</v>
      </c>
      <c r="DN6" s="22">
        <f t="shared" si="12"/>
        <v>50.31</v>
      </c>
      <c r="DO6" s="22">
        <f t="shared" si="12"/>
        <v>50.74</v>
      </c>
      <c r="DP6" s="22">
        <f t="shared" si="12"/>
        <v>51.49</v>
      </c>
      <c r="DQ6" s="22">
        <f t="shared" si="12"/>
        <v>51.94</v>
      </c>
      <c r="DR6" s="21" t="str">
        <f>IF(DR7="","",IF(DR7="-","【-】","【"&amp;SUBSTITUTE(TEXT(DR7,"#,##0.00"),"-","△")&amp;"】"))</f>
        <v>【52.02】</v>
      </c>
      <c r="DS6" s="22">
        <f>IF(DS7="",NA(),DS7)</f>
        <v>23.55</v>
      </c>
      <c r="DT6" s="22">
        <f t="shared" ref="DT6:EB6" si="13">IF(DT7="",NA(),DT7)</f>
        <v>24.45</v>
      </c>
      <c r="DU6" s="22">
        <f t="shared" si="13"/>
        <v>25.1</v>
      </c>
      <c r="DV6" s="22">
        <f t="shared" si="13"/>
        <v>25.79</v>
      </c>
      <c r="DW6" s="22">
        <f t="shared" si="13"/>
        <v>26.68</v>
      </c>
      <c r="DX6" s="22">
        <f t="shared" si="13"/>
        <v>20.49</v>
      </c>
      <c r="DY6" s="22">
        <f t="shared" si="13"/>
        <v>21.34</v>
      </c>
      <c r="DZ6" s="22">
        <f t="shared" si="13"/>
        <v>23.27</v>
      </c>
      <c r="EA6" s="22">
        <f t="shared" si="13"/>
        <v>25.18</v>
      </c>
      <c r="EB6" s="22">
        <f t="shared" si="13"/>
        <v>26.52</v>
      </c>
      <c r="EC6" s="21" t="str">
        <f>IF(EC7="","",IF(EC7="-","【-】","【"&amp;SUBSTITUTE(TEXT(EC7,"#,##0.00"),"-","△")&amp;"】"))</f>
        <v>【25.37】</v>
      </c>
      <c r="ED6" s="22">
        <f>IF(ED7="",NA(),ED7)</f>
        <v>0.69</v>
      </c>
      <c r="EE6" s="22">
        <f t="shared" ref="EE6:EM6" si="14">IF(EE7="",NA(),EE7)</f>
        <v>0.65</v>
      </c>
      <c r="EF6" s="22">
        <f t="shared" si="14"/>
        <v>0.63</v>
      </c>
      <c r="EG6" s="22">
        <f t="shared" si="14"/>
        <v>0.45</v>
      </c>
      <c r="EH6" s="22">
        <f t="shared" si="14"/>
        <v>0.56999999999999995</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2">
      <c r="A7" s="15"/>
      <c r="B7" s="24">
        <v>2023</v>
      </c>
      <c r="C7" s="24">
        <v>232131</v>
      </c>
      <c r="D7" s="24">
        <v>46</v>
      </c>
      <c r="E7" s="24">
        <v>1</v>
      </c>
      <c r="F7" s="24">
        <v>0</v>
      </c>
      <c r="G7" s="24">
        <v>1</v>
      </c>
      <c r="H7" s="24" t="s">
        <v>93</v>
      </c>
      <c r="I7" s="24" t="s">
        <v>94</v>
      </c>
      <c r="J7" s="24" t="s">
        <v>95</v>
      </c>
      <c r="K7" s="24" t="s">
        <v>96</v>
      </c>
      <c r="L7" s="24" t="s">
        <v>97</v>
      </c>
      <c r="M7" s="24" t="s">
        <v>98</v>
      </c>
      <c r="N7" s="25" t="s">
        <v>99</v>
      </c>
      <c r="O7" s="25">
        <v>91.03</v>
      </c>
      <c r="P7" s="25">
        <v>99.73</v>
      </c>
      <c r="Q7" s="25">
        <v>2343</v>
      </c>
      <c r="R7" s="25">
        <v>170258</v>
      </c>
      <c r="S7" s="25">
        <v>161.22</v>
      </c>
      <c r="T7" s="25">
        <v>1056.06</v>
      </c>
      <c r="U7" s="25">
        <v>169465</v>
      </c>
      <c r="V7" s="25">
        <v>134.88</v>
      </c>
      <c r="W7" s="25">
        <v>1256.4100000000001</v>
      </c>
      <c r="X7" s="25">
        <v>115.82</v>
      </c>
      <c r="Y7" s="25">
        <v>116.85</v>
      </c>
      <c r="Z7" s="25">
        <v>115.25</v>
      </c>
      <c r="AA7" s="25">
        <v>109.08</v>
      </c>
      <c r="AB7" s="25">
        <v>110.63</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592.17999999999995</v>
      </c>
      <c r="AU7" s="25">
        <v>750.25</v>
      </c>
      <c r="AV7" s="25">
        <v>703.53</v>
      </c>
      <c r="AW7" s="25">
        <v>529.73</v>
      </c>
      <c r="AX7" s="25">
        <v>455.88</v>
      </c>
      <c r="AY7" s="25">
        <v>309.10000000000002</v>
      </c>
      <c r="AZ7" s="25">
        <v>306.08</v>
      </c>
      <c r="BA7" s="25">
        <v>306.14999999999998</v>
      </c>
      <c r="BB7" s="25">
        <v>297.54000000000002</v>
      </c>
      <c r="BC7" s="25">
        <v>289.44</v>
      </c>
      <c r="BD7" s="25">
        <v>243.36</v>
      </c>
      <c r="BE7" s="25">
        <v>24.53</v>
      </c>
      <c r="BF7" s="25">
        <v>30.65</v>
      </c>
      <c r="BG7" s="25">
        <v>30.35</v>
      </c>
      <c r="BH7" s="25">
        <v>32.89</v>
      </c>
      <c r="BI7" s="25">
        <v>30.22</v>
      </c>
      <c r="BJ7" s="25">
        <v>290.42</v>
      </c>
      <c r="BK7" s="25">
        <v>294.66000000000003</v>
      </c>
      <c r="BL7" s="25">
        <v>285.27</v>
      </c>
      <c r="BM7" s="25">
        <v>294.73</v>
      </c>
      <c r="BN7" s="25">
        <v>301.23</v>
      </c>
      <c r="BO7" s="25">
        <v>265.93</v>
      </c>
      <c r="BP7" s="25">
        <v>113.81</v>
      </c>
      <c r="BQ7" s="25">
        <v>99.18</v>
      </c>
      <c r="BR7" s="25">
        <v>111.81</v>
      </c>
      <c r="BS7" s="25">
        <v>92.49</v>
      </c>
      <c r="BT7" s="25">
        <v>97.93</v>
      </c>
      <c r="BU7" s="25">
        <v>106.11</v>
      </c>
      <c r="BV7" s="25">
        <v>103.75</v>
      </c>
      <c r="BW7" s="25">
        <v>105.3</v>
      </c>
      <c r="BX7" s="25">
        <v>99.41</v>
      </c>
      <c r="BY7" s="25">
        <v>101.11</v>
      </c>
      <c r="BZ7" s="25">
        <v>97.82</v>
      </c>
      <c r="CA7" s="25">
        <v>139.46</v>
      </c>
      <c r="CB7" s="25">
        <v>139.12</v>
      </c>
      <c r="CC7" s="25">
        <v>141.13</v>
      </c>
      <c r="CD7" s="25">
        <v>149.38</v>
      </c>
      <c r="CE7" s="25">
        <v>147.41</v>
      </c>
      <c r="CF7" s="25">
        <v>161.03</v>
      </c>
      <c r="CG7" s="25">
        <v>159.93</v>
      </c>
      <c r="CH7" s="25">
        <v>162.77000000000001</v>
      </c>
      <c r="CI7" s="25">
        <v>170.87</v>
      </c>
      <c r="CJ7" s="25">
        <v>171.09</v>
      </c>
      <c r="CK7" s="25">
        <v>177.56</v>
      </c>
      <c r="CL7" s="25">
        <v>83.1</v>
      </c>
      <c r="CM7" s="25">
        <v>83.8</v>
      </c>
      <c r="CN7" s="25">
        <v>83.9</v>
      </c>
      <c r="CO7" s="25">
        <v>83.38</v>
      </c>
      <c r="CP7" s="25">
        <v>82.19</v>
      </c>
      <c r="CQ7" s="25">
        <v>61.71</v>
      </c>
      <c r="CR7" s="25">
        <v>63.12</v>
      </c>
      <c r="CS7" s="25">
        <v>62.57</v>
      </c>
      <c r="CT7" s="25">
        <v>61.56</v>
      </c>
      <c r="CU7" s="25">
        <v>60.84</v>
      </c>
      <c r="CV7" s="25">
        <v>59.81</v>
      </c>
      <c r="CW7" s="25">
        <v>95.19</v>
      </c>
      <c r="CX7" s="25">
        <v>95.84</v>
      </c>
      <c r="CY7" s="25">
        <v>95.13</v>
      </c>
      <c r="CZ7" s="25">
        <v>94.29</v>
      </c>
      <c r="DA7" s="25">
        <v>94.2</v>
      </c>
      <c r="DB7" s="25">
        <v>90.03</v>
      </c>
      <c r="DC7" s="25">
        <v>90.09</v>
      </c>
      <c r="DD7" s="25">
        <v>90.21</v>
      </c>
      <c r="DE7" s="25">
        <v>90.11</v>
      </c>
      <c r="DF7" s="25">
        <v>89.73</v>
      </c>
      <c r="DG7" s="25">
        <v>89.42</v>
      </c>
      <c r="DH7" s="25">
        <v>45.31</v>
      </c>
      <c r="DI7" s="25">
        <v>45.85</v>
      </c>
      <c r="DJ7" s="25">
        <v>46.08</v>
      </c>
      <c r="DK7" s="25">
        <v>47.22</v>
      </c>
      <c r="DL7" s="25">
        <v>48.03</v>
      </c>
      <c r="DM7" s="25">
        <v>49.6</v>
      </c>
      <c r="DN7" s="25">
        <v>50.31</v>
      </c>
      <c r="DO7" s="25">
        <v>50.74</v>
      </c>
      <c r="DP7" s="25">
        <v>51.49</v>
      </c>
      <c r="DQ7" s="25">
        <v>51.94</v>
      </c>
      <c r="DR7" s="25">
        <v>52.02</v>
      </c>
      <c r="DS7" s="25">
        <v>23.55</v>
      </c>
      <c r="DT7" s="25">
        <v>24.45</v>
      </c>
      <c r="DU7" s="25">
        <v>25.1</v>
      </c>
      <c r="DV7" s="25">
        <v>25.79</v>
      </c>
      <c r="DW7" s="25">
        <v>26.68</v>
      </c>
      <c r="DX7" s="25">
        <v>20.49</v>
      </c>
      <c r="DY7" s="25">
        <v>21.34</v>
      </c>
      <c r="DZ7" s="25">
        <v>23.27</v>
      </c>
      <c r="EA7" s="25">
        <v>25.18</v>
      </c>
      <c r="EB7" s="25">
        <v>26.52</v>
      </c>
      <c r="EC7" s="25">
        <v>25.37</v>
      </c>
      <c r="ED7" s="25">
        <v>0.69</v>
      </c>
      <c r="EE7" s="25">
        <v>0.65</v>
      </c>
      <c r="EF7" s="25">
        <v>0.63</v>
      </c>
      <c r="EG7" s="25">
        <v>0.45</v>
      </c>
      <c r="EH7" s="25">
        <v>0.56999999999999995</v>
      </c>
      <c r="EI7" s="25">
        <v>0.72</v>
      </c>
      <c r="EJ7" s="25">
        <v>0.69</v>
      </c>
      <c r="EK7" s="25">
        <v>0.69</v>
      </c>
      <c r="EL7" s="25">
        <v>0.67</v>
      </c>
      <c r="EM7" s="25">
        <v>0.61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2025-02-04T04:26:44Z</cp:lastPrinted>
  <dcterms:created xsi:type="dcterms:W3CDTF">2025-01-24T06:50:32Z</dcterms:created>
  <dcterms:modified xsi:type="dcterms:W3CDTF">2025-02-12T09:02:26Z</dcterms:modified>
  <cp:category/>
</cp:coreProperties>
</file>