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3 公共下水道\"/>
    </mc:Choice>
  </mc:AlternateContent>
  <xr:revisionPtr revIDLastSave="0" documentId="13_ncr:1_{089F5235-A7C1-4E07-835E-2C0745DF02CC}" xr6:coauthVersionLast="47" xr6:coauthVersionMax="47" xr10:uidLastSave="{00000000-0000-0000-0000-000000000000}"/>
  <workbookProtection workbookAlgorithmName="SHA-512" workbookHashValue="7hpaJpy4JSlGOp0MrtE+Pk+uvGE72nfN5i7F9od9+2B/qC6C1SDxVVf+5ICJRycL9PKYPSJ9W8a4d3k7U0vXVw==" workbookSaltValue="WQGg61utbL49iWfZWdJgog==" workbookSpinCount="100000" lockStructure="1"/>
  <bookViews>
    <workbookView xWindow="-108" yWindow="-108" windowWidth="27288" windowHeight="17664"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AT8" i="4" s="1"/>
  <c r="S6" i="5"/>
  <c r="AL8" i="4" s="1"/>
  <c r="R6" i="5"/>
  <c r="AD10" i="4" s="1"/>
  <c r="Q6" i="5"/>
  <c r="W10" i="4" s="1"/>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P10" i="4"/>
  <c r="I10" i="4"/>
  <c r="W8" i="4"/>
  <c r="P8" i="4"/>
  <c r="B6"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<sst xmlns="http://schemas.openxmlformats.org/spreadsheetml/2006/main" count="231" uniqueCount="116">
  <si>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</si>
  <si>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</si>
  <si>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</si>
  <si>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</si>
  <si>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</si>
  <si>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</si>
  <si>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</si>
  <si>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</si>
  <si>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</si>
  <si>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</si>
  <si>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</si>
  <si>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</si>
  <si>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</si>
  <si>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</si>
  <si>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</si>
  <si>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</si>
  <si>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</si>
  <si>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</si>
  <si>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</si>
  <si>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</si>
  <si>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</si>
  <si>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</si>
  <si>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</si>
  <si>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</si>
  <si>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</si>
  <si>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</si>
  <si>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</si>
  <si>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</si>
  <si>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</si>
  <si>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</si>
  <si>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</si>
  <si>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</si>
  <si>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</si>
  <si>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</si>
  <si>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</si>
  <si>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</si>
  <si>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</si>
  <si>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</si>
  <si>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</si>
  <si>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</si>
  <si>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</si>
  <si>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</si>
  <si>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</si>
  <si>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</si>
  <si>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</si>
  <si>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</si>
  <si>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</si>
  <si>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</si>
  <si>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</si>
  <si>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</si>
  <si>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</si>
  <si>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</si>
  <si>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</si>
  <si>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</si>
  <si>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</si>
  <si>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</si>
  <si>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</si>
  <si>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</si>
  <si>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</si>
  <si>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</si>
  <si>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</si>
  <si>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</si>
  <si>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</si>
  <si>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</si>
  <si>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</si>
  <si>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</si>
  <si>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</si>
  <si>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</si>
  <si>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</si>
  <si>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</si>
  <si>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</si>
  <si>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</si>
  <si>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</si>
  <si>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</si>
  <si>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</si>
  <si>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</si>
  <si>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</si>
  <si>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</si>
  <si>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</si>
  <si>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</si>
  <si>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</si>
  <si>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</si>
  <si>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</si>
  <si>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</si>
  <si>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</si>
  <si>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</si>
  <si>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</si>
  <si>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</si>
  <si>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</si>
  <si>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</si>
  <si>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</si>
  <si>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</si>
  <si>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</si>
  <si>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</si>
  <si>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</si>
  <si>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</si>
  <si>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蒲郡市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</si>
  <si>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</si>
  <si>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</si>
  <si>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</si>
  <si>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</si>
  <si>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</si>
  <si>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</si>
  <si>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</si>
  <si>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</si>
  <si>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</si>
  <si>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</si>
  <si>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</si>
  <si>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</si>
  <si>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</si>
  <si>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</si>
  <si>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</si>
  <si>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</si>
  <si>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r>
      <rPr>
        <sz val="11"/>
        <rFont val="ＭＳ ゴシック"/>
        <family val="3"/>
        <charset val="128"/>
      </rPr>
      <t>①減価償却率の増加は、下水道拡張整備により新規の固定資産は増えてきていますが、法適用から５年経過し、減価償却累計額が増加しているためです。</t>
    </r>
    <r>
      <rPr>
        <sz val="11"/>
        <color rgb="FFFF0000"/>
        <rFont val="ＭＳ ゴシック"/>
        <family val="3"/>
        <charset val="128"/>
      </rPr>
      <t xml:space="preserve">
</t>
    </r>
    <r>
      <rPr>
        <sz val="11"/>
        <rFont val="ＭＳ ゴシック"/>
        <family val="3"/>
        <charset val="128"/>
      </rPr>
      <t>②管渠老朽化率は、公共下水道事業の事業着手が昭和４６年のため、徐々に法定耐用年数を迎える管渠が増加しています。</t>
    </r>
    <r>
      <rPr>
        <sz val="11"/>
        <color rgb="FFFF0000"/>
        <rFont val="ＭＳ ゴシック"/>
        <family val="3"/>
        <charset val="128"/>
      </rPr>
      <t xml:space="preserve">
</t>
    </r>
    <r>
      <rPr>
        <sz val="11"/>
        <rFont val="ＭＳ ゴシック"/>
        <family val="3"/>
        <charset val="128"/>
      </rPr>
      <t>③管渠改善率は、下水道拡張整備により、管渠の新設工事を重点的に行っているため、既設管渠の改良・更新は少なくなり管渠改善率が低くなっています。</t>
    </r>
    <rPh sb="1" eb="3">
      <t>ゲンカ</t>
    </rPh>
    <rPh sb="3" eb="5">
      <t>ショウキャク</t>
    </rPh>
    <rPh sb="5" eb="6">
      <t>リツ</t>
    </rPh>
    <rPh sb="7" eb="9">
      <t>ゾウカ</t>
    </rPh>
    <rPh sb="127" eb="129">
      <t>カンキョ</t>
    </rPh>
    <rPh sb="129" eb="132">
      <t>カイゼンリツ</t>
    </rPh>
    <rPh sb="176" eb="177">
      <t>スク</t>
    </rPh>
    <phoneticPr fontId="4"/>
  </si>
  <si>
    <r>
      <rPr>
        <sz val="10"/>
        <rFont val="ＭＳ ゴシック"/>
        <family val="3"/>
        <charset val="128"/>
      </rPr>
      <t>①経常損益は、前年度比で134,178千円増加しました。主な要因は、繰入金である雨水処理負担金や他会計補助金が前年度から194,840千円増加したためです。</t>
    </r>
    <r>
      <rPr>
        <sz val="10"/>
        <color rgb="FFFF0000"/>
        <rFont val="ＭＳ ゴシック"/>
        <family val="3"/>
        <charset val="128"/>
      </rPr>
      <t xml:space="preserve">
</t>
    </r>
    <r>
      <rPr>
        <sz val="10"/>
        <rFont val="ＭＳ ゴシック"/>
        <family val="3"/>
        <charset val="128"/>
      </rPr>
      <t>②累積欠損金比率は、当年度未処理欠損金が０円のため、前年度に引き続き０％となっています。</t>
    </r>
    <r>
      <rPr>
        <sz val="10"/>
        <color rgb="FFFF0000"/>
        <rFont val="ＭＳ ゴシック"/>
        <family val="3"/>
        <charset val="128"/>
      </rPr>
      <t xml:space="preserve">
</t>
    </r>
    <r>
      <rPr>
        <sz val="10"/>
        <rFont val="ＭＳ ゴシック"/>
        <family val="3"/>
        <charset val="128"/>
      </rPr>
      <t>③流動比率は、流動負債が前年度比約６％増加しましたが、流動資産が前年度比９％増加したことで約２％改善しています。流動資産が増加した主な要因は、預金が前年度比１５％増加したためです。</t>
    </r>
    <r>
      <rPr>
        <sz val="10"/>
        <color rgb="FFFF0000"/>
        <rFont val="ＭＳ ゴシック"/>
        <family val="3"/>
        <charset val="128"/>
      </rPr>
      <t xml:space="preserve">
</t>
    </r>
    <r>
      <rPr>
        <sz val="10"/>
        <rFont val="ＭＳ ゴシック"/>
        <family val="3"/>
        <charset val="128"/>
      </rPr>
      <t>④下水道アクションプランに基づき、管渠の新設工事が増加していることに伴い企業債の新規借入も増加するため、年々増加傾向となる。</t>
    </r>
    <r>
      <rPr>
        <sz val="10"/>
        <color rgb="FFFF0000"/>
        <rFont val="ＭＳ ゴシック"/>
        <family val="3"/>
        <charset val="128"/>
      </rPr>
      <t xml:space="preserve">
</t>
    </r>
    <r>
      <rPr>
        <sz val="10"/>
        <rFont val="ＭＳ ゴシック"/>
        <family val="3"/>
        <charset val="128"/>
      </rPr>
      <t>⑤経費回収率は、前年度比約２%増加しました。下水道使用料が前年度比約６％増加しており、主な要因は、新規でバイオマス発電所が下水道接続されたことにより、バイオマス発電所分の下水道使用料が年間で33,379千円増加したためです。
⑥汚水処理原価は、汚水処理費及び年間有収水量がともに３％増加しており、前年度と比較するとほぼ横ばいとなっています。</t>
    </r>
    <r>
      <rPr>
        <sz val="10"/>
        <color rgb="FFFF0000"/>
        <rFont val="ＭＳ ゴシック"/>
        <family val="3"/>
        <charset val="128"/>
      </rPr>
      <t xml:space="preserve">
</t>
    </r>
    <r>
      <rPr>
        <sz val="10"/>
        <rFont val="ＭＳ ゴシック"/>
        <family val="3"/>
        <charset val="128"/>
      </rPr>
      <t>⑦施設利用率の減少は、</t>
    </r>
    <r>
      <rPr>
        <sz val="1"/>
        <rFont val="ＭＳ ゴシック"/>
        <family val="3"/>
        <charset val="128"/>
      </rPr>
      <t>、</t>
    </r>
    <r>
      <rPr>
        <sz val="10"/>
        <rFont val="ＭＳ ゴシック"/>
        <family val="3"/>
        <charset val="128"/>
      </rPr>
      <t>下水道拡張整備により基本的には晴天時平均水量は年々増加傾向だが、不明水の流入も増加していると推測されるためです。</t>
    </r>
    <r>
      <rPr>
        <sz val="10"/>
        <color rgb="FFFF0000"/>
        <rFont val="ＭＳ ゴシック"/>
        <family val="3"/>
        <charset val="128"/>
      </rPr>
      <t xml:space="preserve">
</t>
    </r>
    <r>
      <rPr>
        <sz val="10"/>
        <rFont val="ＭＳ ゴシック"/>
        <family val="3"/>
        <charset val="128"/>
      </rPr>
      <t>⑧水洗化率の減少は、水洗便所設置済人口は増加しているものの、拡張工事の進展による処理区域面積及び処理区域内人口の増加比率の方が高いためです。</t>
    </r>
    <rPh sb="89" eb="92">
      <t>トウネンド</t>
    </rPh>
    <rPh sb="92" eb="95">
      <t>ミショリ</t>
    </rPh>
    <rPh sb="95" eb="98">
      <t>ケッソンキン</t>
    </rPh>
    <rPh sb="105" eb="108">
      <t>ゼンネンド</t>
    </rPh>
    <rPh sb="109" eb="110">
      <t>ヒ</t>
    </rPh>
    <rPh sb="111" eb="112">
      <t>ツヅ</t>
    </rPh>
    <rPh sb="125" eb="127">
      <t>リュウドウ</t>
    </rPh>
    <rPh sb="127" eb="129">
      <t>ヒリツ</t>
    </rPh>
    <rPh sb="228" eb="229">
      <t>モト</t>
    </rPh>
    <rPh sb="249" eb="250">
      <t>トモナ</t>
    </rPh>
    <rPh sb="279" eb="281">
      <t>ケイヒ</t>
    </rPh>
    <rPh sb="281" eb="283">
      <t>カイシュウ</t>
    </rPh>
    <rPh sb="283" eb="284">
      <t>リツ</t>
    </rPh>
    <rPh sb="286" eb="290">
      <t>ゼンネンドヒ</t>
    </rPh>
    <rPh sb="290" eb="291">
      <t>ヤク</t>
    </rPh>
    <rPh sb="293" eb="294">
      <t>ゾウ</t>
    </rPh>
    <rPh sb="294" eb="295">
      <t>カ</t>
    </rPh>
    <rPh sb="450" eb="452">
      <t>シセツ</t>
    </rPh>
    <rPh sb="452" eb="454">
      <t>リヨウ</t>
    </rPh>
    <rPh sb="454" eb="455">
      <t>リツ</t>
    </rPh>
    <rPh sb="456" eb="458">
      <t>ゲンショウ</t>
    </rPh>
    <rPh sb="519" eb="522">
      <t>スイセンカ</t>
    </rPh>
    <rPh sb="522" eb="523">
      <t>リツ</t>
    </rPh>
    <rPh sb="524" eb="526">
      <t>ゲンショウ</t>
    </rPh>
    <rPh sb="548" eb="550">
      <t>カクチョウ</t>
    </rPh>
    <rPh sb="550" eb="552">
      <t>コウジ</t>
    </rPh>
    <rPh sb="553" eb="555">
      <t>シンテン</t>
    </rPh>
    <phoneticPr fontId="4"/>
  </si>
  <si>
    <t>　重点アクションプランによる下水道整備拡張を進めることで、供用開始区域の拡大とともに使用料収入の増加を見込んでいます。一方で人口減少等による使用料収入の減少や老朽化した施設の維持更新費用の増大が予想されます。今後は水洗化率の向上等による使用料収入の確保に努めるとともに、経費削減を図り、持続的かつ安定的な経営を目指していきます。
　下水道事業経営戦略は、平成２８年度に策定し、令和３年度に改定を行い、令和８年度に見直しを行う予定です。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</si>
</sst>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sz val="10"/>
      <color rgb="FFFF0000"/>
      <name val="ＭＳ ゴシック"/>
      <family val="3"/>
      <charset val="128"/>
    </font>
    <font>
      <sz val="11"/>
      <name val="ＭＳ ゴシック"/>
      <family val="3"/>
      <charset val="128"/>
    </font>
    <font>
      <sz val="11"/>
      <color rgb="FFFF0000"/>
      <name val="ＭＳ ゴシック"/>
      <family val="3"/>
      <charset val="128"/>
    </font>
    <font>
      <sz val="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7.0000000000000007E-2</c:v>
                </c:pt>
                <c:pt idx="1">
                  <c:v>0</c:v>
                </c:pt>
                <c:pt idx="2" formatCode="#,##0.00;&quot;△&quot;#,##0.00;&quot;-&quot;">
                  <c:v>0.01</c:v>
                </c:pt>
                <c:pt idx="3" formatCode="#,##0.00;&quot;△&quot;#,##0.00;&quot;-&quot;">
                  <c:v>0.02</c:v>
                </c:pt>
                <c:pt idx="4" formatCode="#,##0.00;&quot;△&quot;#,##0.00;&quot;-&quot;">
                  <c:v>0.02</c:v>
                </c:pt>
              </c:numCache>
            </c:numRef>
          </c:val>
          <c:extLst>
            <c:ext xmlns:c16="http://schemas.microsoft.com/office/drawing/2014/chart" uri="{C3380CC4-5D6E-409C-BE32-E72D297353CC}">
              <c16:uniqueId val="{00000000-0B01-4CE6-9209-BD088DD36D5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0.17</c:v>
                </c:pt>
                <c:pt idx="3">
                  <c:v>0.13</c:v>
                </c:pt>
                <c:pt idx="4">
                  <c:v>0.06</c:v>
                </c:pt>
              </c:numCache>
            </c:numRef>
          </c:val>
          <c:smooth val="0"/>
          <c:extLst>
            <c:ext xmlns:c16="http://schemas.microsoft.com/office/drawing/2014/chart" uri="{C3380CC4-5D6E-409C-BE32-E72D297353CC}">
              <c16:uniqueId val="{00000001-0B01-4CE6-9209-BD088DD36D5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64.180000000000007</c:v>
                </c:pt>
                <c:pt idx="1">
                  <c:v>72.599999999999994</c:v>
                </c:pt>
                <c:pt idx="2">
                  <c:v>73.38</c:v>
                </c:pt>
                <c:pt idx="3">
                  <c:v>78.02</c:v>
                </c:pt>
                <c:pt idx="4">
                  <c:v>73.349999999999994</c:v>
                </c:pt>
              </c:numCache>
            </c:numRef>
          </c:val>
          <c:extLst>
            <c:ext xmlns:c16="http://schemas.microsoft.com/office/drawing/2014/chart" uri="{C3380CC4-5D6E-409C-BE32-E72D297353CC}">
              <c16:uniqueId val="{00000000-E036-49A7-9F9B-F9135FFF142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68.31</c:v>
                </c:pt>
                <c:pt idx="1">
                  <c:v>65.28</c:v>
                </c:pt>
                <c:pt idx="2">
                  <c:v>64.92</c:v>
                </c:pt>
                <c:pt idx="3">
                  <c:v>64.14</c:v>
                </c:pt>
                <c:pt idx="4">
                  <c:v>63.71</c:v>
                </c:pt>
              </c:numCache>
            </c:numRef>
          </c:val>
          <c:smooth val="0"/>
          <c:extLst>
            <c:ext xmlns:c16="http://schemas.microsoft.com/office/drawing/2014/chart" uri="{C3380CC4-5D6E-409C-BE32-E72D297353CC}">
              <c16:uniqueId val="{00000001-E036-49A7-9F9B-F9135FFF142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90.52</c:v>
                </c:pt>
                <c:pt idx="1">
                  <c:v>90.41</c:v>
                </c:pt>
                <c:pt idx="2">
                  <c:v>88.6</c:v>
                </c:pt>
                <c:pt idx="3">
                  <c:v>87.08</c:v>
                </c:pt>
                <c:pt idx="4">
                  <c:v>86.28</c:v>
                </c:pt>
              </c:numCache>
            </c:numRef>
          </c:val>
          <c:extLst>
            <c:ext xmlns:c16="http://schemas.microsoft.com/office/drawing/2014/chart" uri="{C3380CC4-5D6E-409C-BE32-E72D297353CC}">
              <c16:uniqueId val="{00000000-2B82-4AB8-A9EA-84799612CCE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92.62</c:v>
                </c:pt>
                <c:pt idx="1">
                  <c:v>92.72</c:v>
                </c:pt>
                <c:pt idx="2">
                  <c:v>92.88</c:v>
                </c:pt>
                <c:pt idx="3">
                  <c:v>92.9</c:v>
                </c:pt>
                <c:pt idx="4">
                  <c:v>92.89</c:v>
                </c:pt>
              </c:numCache>
            </c:numRef>
          </c:val>
          <c:smooth val="0"/>
          <c:extLst>
            <c:ext xmlns:c16="http://schemas.microsoft.com/office/drawing/2014/chart" uri="{C3380CC4-5D6E-409C-BE32-E72D297353CC}">
              <c16:uniqueId val="{00000001-2B82-4AB8-A9EA-84799612CCE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89.02</c:v>
                </c:pt>
                <c:pt idx="1">
                  <c:v>106.84</c:v>
                </c:pt>
                <c:pt idx="2">
                  <c:v>100.83</c:v>
                </c:pt>
                <c:pt idx="3">
                  <c:v>98.61</c:v>
                </c:pt>
                <c:pt idx="4">
                  <c:v>104.78</c:v>
                </c:pt>
              </c:numCache>
            </c:numRef>
          </c:val>
          <c:extLst>
            <c:ext xmlns:c16="http://schemas.microsoft.com/office/drawing/2014/chart" uri="{C3380CC4-5D6E-409C-BE32-E72D297353CC}">
              <c16:uniqueId val="{00000000-9771-457C-8907-CA02D726B04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106.99</c:v>
                </c:pt>
                <c:pt idx="1">
                  <c:v>107.85</c:v>
                </c:pt>
                <c:pt idx="2">
                  <c:v>108.04</c:v>
                </c:pt>
                <c:pt idx="3">
                  <c:v>107.49</c:v>
                </c:pt>
                <c:pt idx="4">
                  <c:v>107.64</c:v>
                </c:pt>
              </c:numCache>
            </c:numRef>
          </c:val>
          <c:smooth val="0"/>
          <c:extLst>
            <c:ext xmlns:c16="http://schemas.microsoft.com/office/drawing/2014/chart" uri="{C3380CC4-5D6E-409C-BE32-E72D297353CC}">
              <c16:uniqueId val="{00000001-9771-457C-8907-CA02D726B04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5.21</c:v>
                </c:pt>
                <c:pt idx="1">
                  <c:v>10.06</c:v>
                </c:pt>
                <c:pt idx="2">
                  <c:v>14.15</c:v>
                </c:pt>
                <c:pt idx="3">
                  <c:v>17.59</c:v>
                </c:pt>
                <c:pt idx="4">
                  <c:v>20.54</c:v>
                </c:pt>
              </c:numCache>
            </c:numRef>
          </c:val>
          <c:extLst>
            <c:ext xmlns:c16="http://schemas.microsoft.com/office/drawing/2014/chart" uri="{C3380CC4-5D6E-409C-BE32-E72D297353CC}">
              <c16:uniqueId val="{00000000-8D0E-426D-AF9E-F831BB6D1E9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26.36</c:v>
                </c:pt>
                <c:pt idx="1">
                  <c:v>23.79</c:v>
                </c:pt>
                <c:pt idx="2">
                  <c:v>25.66</c:v>
                </c:pt>
                <c:pt idx="3">
                  <c:v>27.46</c:v>
                </c:pt>
                <c:pt idx="4">
                  <c:v>29.93</c:v>
                </c:pt>
              </c:numCache>
            </c:numRef>
          </c:val>
          <c:smooth val="0"/>
          <c:extLst>
            <c:ext xmlns:c16="http://schemas.microsoft.com/office/drawing/2014/chart" uri="{C3380CC4-5D6E-409C-BE32-E72D297353CC}">
              <c16:uniqueId val="{00000001-8D0E-426D-AF9E-F831BB6D1E9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formatCode="#,##0.00;&quot;△&quot;#,##0.00;&quot;-&quot;">
                  <c:v>0.04</c:v>
                </c:pt>
                <c:pt idx="3" formatCode="#,##0.00;&quot;△&quot;#,##0.00;&quot;-&quot;">
                  <c:v>1.8</c:v>
                </c:pt>
                <c:pt idx="4" formatCode="#,##0.00;&quot;△&quot;#,##0.00;&quot;-&quot;">
                  <c:v>2.38</c:v>
                </c:pt>
              </c:numCache>
            </c:numRef>
          </c:val>
          <c:extLst>
            <c:ext xmlns:c16="http://schemas.microsoft.com/office/drawing/2014/chart" uri="{C3380CC4-5D6E-409C-BE32-E72D297353CC}">
              <c16:uniqueId val="{00000000-F002-4618-9AFF-7BCA05CE128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1.43</c:v>
                </c:pt>
                <c:pt idx="1">
                  <c:v>1.22</c:v>
                </c:pt>
                <c:pt idx="2">
                  <c:v>1.61</c:v>
                </c:pt>
                <c:pt idx="3">
                  <c:v>2.08</c:v>
                </c:pt>
                <c:pt idx="4">
                  <c:v>2.74</c:v>
                </c:pt>
              </c:numCache>
            </c:numRef>
          </c:val>
          <c:smooth val="0"/>
          <c:extLst>
            <c:ext xmlns:c16="http://schemas.microsoft.com/office/drawing/2014/chart" uri="{C3380CC4-5D6E-409C-BE32-E72D297353CC}">
              <c16:uniqueId val="{00000001-F002-4618-9AFF-7BCA05CE128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23.95</c:v>
                </c:pt>
                <c:pt idx="1">
                  <c:v>4.7699999999999996</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051-462B-8BE7-C335026D1BE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7.42</c:v>
                </c:pt>
                <c:pt idx="1">
                  <c:v>4.72</c:v>
                </c:pt>
                <c:pt idx="2">
                  <c:v>4.49</c:v>
                </c:pt>
                <c:pt idx="3">
                  <c:v>5.41</c:v>
                </c:pt>
                <c:pt idx="4">
                  <c:v>5.61</c:v>
                </c:pt>
              </c:numCache>
            </c:numRef>
          </c:val>
          <c:smooth val="0"/>
          <c:extLst>
            <c:ext xmlns:c16="http://schemas.microsoft.com/office/drawing/2014/chart" uri="{C3380CC4-5D6E-409C-BE32-E72D297353CC}">
              <c16:uniqueId val="{00000001-2051-462B-8BE7-C335026D1BE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67.22</c:v>
                </c:pt>
                <c:pt idx="1">
                  <c:v>76.53</c:v>
                </c:pt>
                <c:pt idx="2">
                  <c:v>87.14</c:v>
                </c:pt>
                <c:pt idx="3">
                  <c:v>84.19</c:v>
                </c:pt>
                <c:pt idx="4">
                  <c:v>86.82</c:v>
                </c:pt>
              </c:numCache>
            </c:numRef>
          </c:val>
          <c:extLst>
            <c:ext xmlns:c16="http://schemas.microsoft.com/office/drawing/2014/chart" uri="{C3380CC4-5D6E-409C-BE32-E72D297353CC}">
              <c16:uniqueId val="{00000000-5827-4BA3-8F67-1C55E558C5E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68.180000000000007</c:v>
                </c:pt>
                <c:pt idx="1">
                  <c:v>67.930000000000007</c:v>
                </c:pt>
                <c:pt idx="2">
                  <c:v>68.53</c:v>
                </c:pt>
                <c:pt idx="3">
                  <c:v>69.180000000000007</c:v>
                </c:pt>
                <c:pt idx="4">
                  <c:v>76.319999999999993</c:v>
                </c:pt>
              </c:numCache>
            </c:numRef>
          </c:val>
          <c:smooth val="0"/>
          <c:extLst>
            <c:ext xmlns:c16="http://schemas.microsoft.com/office/drawing/2014/chart" uri="{C3380CC4-5D6E-409C-BE32-E72D297353CC}">
              <c16:uniqueId val="{00000001-5827-4BA3-8F67-1C55E558C5E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500.33</c:v>
                </c:pt>
                <c:pt idx="1">
                  <c:v>516.65</c:v>
                </c:pt>
                <c:pt idx="2">
                  <c:v>521.42999999999995</c:v>
                </c:pt>
                <c:pt idx="3">
                  <c:v>460.67</c:v>
                </c:pt>
                <c:pt idx="4">
                  <c:v>525.78</c:v>
                </c:pt>
              </c:numCache>
            </c:numRef>
          </c:val>
          <c:extLst>
            <c:ext xmlns:c16="http://schemas.microsoft.com/office/drawing/2014/chart" uri="{C3380CC4-5D6E-409C-BE32-E72D297353CC}">
              <c16:uniqueId val="{00000000-1591-47BC-BF44-F2D4DF62AA3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847.44</c:v>
                </c:pt>
                <c:pt idx="1">
                  <c:v>857.88</c:v>
                </c:pt>
                <c:pt idx="2">
                  <c:v>825.1</c:v>
                </c:pt>
                <c:pt idx="3">
                  <c:v>789.87</c:v>
                </c:pt>
                <c:pt idx="4">
                  <c:v>749.43</c:v>
                </c:pt>
              </c:numCache>
            </c:numRef>
          </c:val>
          <c:smooth val="0"/>
          <c:extLst>
            <c:ext xmlns:c16="http://schemas.microsoft.com/office/drawing/2014/chart" uri="{C3380CC4-5D6E-409C-BE32-E72D297353CC}">
              <c16:uniqueId val="{00000001-1591-47BC-BF44-F2D4DF62AA3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65.97</c:v>
                </c:pt>
                <c:pt idx="1">
                  <c:v>62.85</c:v>
                </c:pt>
                <c:pt idx="2">
                  <c:v>79.069999999999993</c:v>
                </c:pt>
                <c:pt idx="3">
                  <c:v>78.930000000000007</c:v>
                </c:pt>
                <c:pt idx="4">
                  <c:v>81.12</c:v>
                </c:pt>
              </c:numCache>
            </c:numRef>
          </c:val>
          <c:extLst>
            <c:ext xmlns:c16="http://schemas.microsoft.com/office/drawing/2014/chart" uri="{C3380CC4-5D6E-409C-BE32-E72D297353CC}">
              <c16:uniqueId val="{00000000-5CC1-4E1D-8CDF-784439BB357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94.69</c:v>
                </c:pt>
                <c:pt idx="1">
                  <c:v>94.97</c:v>
                </c:pt>
                <c:pt idx="2">
                  <c:v>97.07</c:v>
                </c:pt>
                <c:pt idx="3">
                  <c:v>98.06</c:v>
                </c:pt>
                <c:pt idx="4">
                  <c:v>98.46</c:v>
                </c:pt>
              </c:numCache>
            </c:numRef>
          </c:val>
          <c:smooth val="0"/>
          <c:extLst>
            <c:ext xmlns:c16="http://schemas.microsoft.com/office/drawing/2014/chart" uri="{C3380CC4-5D6E-409C-BE32-E72D297353CC}">
              <c16:uniqueId val="{00000001-5CC1-4E1D-8CDF-784439BB357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185.03</c:v>
                </c:pt>
                <c:pt idx="1">
                  <c:v>186.93</c:v>
                </c:pt>
                <c:pt idx="2">
                  <c:v>150</c:v>
                </c:pt>
                <c:pt idx="3">
                  <c:v>149.97</c:v>
                </c:pt>
                <c:pt idx="4">
                  <c:v>150</c:v>
                </c:pt>
              </c:numCache>
            </c:numRef>
          </c:val>
          <c:extLst>
            <c:ext xmlns:c16="http://schemas.microsoft.com/office/drawing/2014/chart" uri="{C3380CC4-5D6E-409C-BE32-E72D297353CC}">
              <c16:uniqueId val="{00000000-278C-493C-818C-A729CFEE19B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159.78</c:v>
                </c:pt>
                <c:pt idx="1">
                  <c:v>159.49</c:v>
                </c:pt>
                <c:pt idx="2">
                  <c:v>157.81</c:v>
                </c:pt>
                <c:pt idx="3">
                  <c:v>157.37</c:v>
                </c:pt>
                <c:pt idx="4">
                  <c:v>157.44999999999999</c:v>
                </c:pt>
              </c:numCache>
            </c:numRef>
          </c:val>
          <c:smooth val="0"/>
          <c:extLst>
            <c:ext xmlns:c16="http://schemas.microsoft.com/office/drawing/2014/chart" uri="{C3380CC4-5D6E-409C-BE32-E72D297353CC}">
              <c16:uniqueId val="{00000001-278C-493C-818C-A729CFEE19B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愛知県　蒲郡市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Bd1</v>
      </c>
      <c r="X8" s="64"/>
      <c r="Y8" s="64"/>
      <c r="Z8" s="64"/>
      <c r="AA8" s="64"/>
      <c r="AB8" s="64"/>
      <c r="AC8" s="64"/>
      <c r="AD8" s="65" t="str">
        <f>データ!$M$6</f>
        <v>非設置</v>
      </c>
      <c r="AE8" s="65"/>
      <c r="AF8" s="65"/>
      <c r="AG8" s="65"/>
      <c r="AH8" s="65"/>
      <c r="AI8" s="65"/>
      <c r="AJ8" s="65"/>
      <c r="AK8" s="3"/>
      <c r="AL8" s="45">
        <f>データ!S6</f>
        <v>78140</v>
      </c>
      <c r="AM8" s="45"/>
      <c r="AN8" s="45"/>
      <c r="AO8" s="45"/>
      <c r="AP8" s="45"/>
      <c r="AQ8" s="45"/>
      <c r="AR8" s="45"/>
      <c r="AS8" s="45"/>
      <c r="AT8" s="44">
        <f>データ!T6</f>
        <v>56.96</v>
      </c>
      <c r="AU8" s="44"/>
      <c r="AV8" s="44"/>
      <c r="AW8" s="44"/>
      <c r="AX8" s="44"/>
      <c r="AY8" s="44"/>
      <c r="AZ8" s="44"/>
      <c r="BA8" s="44"/>
      <c r="BB8" s="44">
        <f>データ!U6</f>
        <v>1371.84</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f>データ!O6</f>
        <v>68.400000000000006</v>
      </c>
      <c r="J10" s="44"/>
      <c r="K10" s="44"/>
      <c r="L10" s="44"/>
      <c r="M10" s="44"/>
      <c r="N10" s="44"/>
      <c r="O10" s="44"/>
      <c r="P10" s="44">
        <f>データ!P6</f>
        <v>73.42</v>
      </c>
      <c r="Q10" s="44"/>
      <c r="R10" s="44"/>
      <c r="S10" s="44"/>
      <c r="T10" s="44"/>
      <c r="U10" s="44"/>
      <c r="V10" s="44"/>
      <c r="W10" s="44">
        <f>データ!Q6</f>
        <v>84.76</v>
      </c>
      <c r="X10" s="44"/>
      <c r="Y10" s="44"/>
      <c r="Z10" s="44"/>
      <c r="AA10" s="44"/>
      <c r="AB10" s="44"/>
      <c r="AC10" s="44"/>
      <c r="AD10" s="45">
        <f>データ!R6</f>
        <v>2299</v>
      </c>
      <c r="AE10" s="45"/>
      <c r="AF10" s="45"/>
      <c r="AG10" s="45"/>
      <c r="AH10" s="45"/>
      <c r="AI10" s="45"/>
      <c r="AJ10" s="45"/>
      <c r="AK10" s="2"/>
      <c r="AL10" s="45">
        <f>データ!V6</f>
        <v>57198</v>
      </c>
      <c r="AM10" s="45"/>
      <c r="AN10" s="45"/>
      <c r="AO10" s="45"/>
      <c r="AP10" s="45"/>
      <c r="AQ10" s="45"/>
      <c r="AR10" s="45"/>
      <c r="AS10" s="45"/>
      <c r="AT10" s="44">
        <f>データ!W6</f>
        <v>12.77</v>
      </c>
      <c r="AU10" s="44"/>
      <c r="AV10" s="44"/>
      <c r="AW10" s="44"/>
      <c r="AX10" s="44"/>
      <c r="AY10" s="44"/>
      <c r="AZ10" s="44"/>
      <c r="BA10" s="44"/>
      <c r="BB10" s="44">
        <f>データ!X6</f>
        <v>4479.09</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HZfoeYKTiSlSvGmD1RElJlqZ4xtCki+OLJl/fVMlTaDU5ROP4zh3LbTQDQY4W74buH4KV2tEN22fyn4ICwt3JA==" saltValue="Y9kbYo5tUAZ6vHjWRC9G3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232149</v>
      </c>
      <c r="D6" s="19">
        <f t="shared" si="3"/>
        <v>46</v>
      </c>
      <c r="E6" s="19">
        <f t="shared" si="3"/>
        <v>17</v>
      </c>
      <c r="F6" s="19">
        <f t="shared" si="3"/>
        <v>1</v>
      </c>
      <c r="G6" s="19">
        <f t="shared" si="3"/>
        <v>0</v>
      </c>
      <c r="H6" s="19" t="str">
        <f t="shared" si="3"/>
        <v>愛知県　蒲郡市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68.400000000000006</v>
      </c>
      <c r="P6" s="20">
        <f t="shared" si="3"/>
        <v>73.42</v>
      </c>
      <c r="Q6" s="20">
        <f t="shared" si="3"/>
        <v>84.76</v>
      </c>
      <c r="R6" s="20">
        <f t="shared" si="3"/>
        <v>2299</v>
      </c>
      <c r="S6" s="20">
        <f t="shared" si="3"/>
        <v>78140</v>
      </c>
      <c r="T6" s="20">
        <f t="shared" si="3"/>
        <v>56.96</v>
      </c>
      <c r="U6" s="20">
        <f t="shared" si="3"/>
        <v>1371.84</v>
      </c>
      <c r="V6" s="20">
        <f t="shared" si="3"/>
        <v>57198</v>
      </c>
      <c r="W6" s="20">
        <f t="shared" si="3"/>
        <v>12.77</v>
      </c>
      <c r="X6" s="20">
        <f t="shared" si="3"/>
        <v>4479.09</v>
      </c>
      <c r="Y6" s="21">
        <f>IF(Y7="",NA(),Y7)</f>
        <v>89.02</v>
      </c>
      <c r="Z6" s="21">
        <f t="shared" ref="Z6:AH6" si="4">IF(Z7="",NA(),Z7)</f>
        <v>106.84</v>
      </c>
      <c r="AA6" s="21">
        <f t="shared" si="4"/>
        <v>100.83</v>
      </c>
      <c r="AB6" s="21">
        <f t="shared" si="4"/>
        <v>98.61</v>
      </c>
      <c r="AC6" s="21">
        <f t="shared" si="4"/>
        <v>104.78</v>
      </c>
      <c r="AD6" s="21">
        <f t="shared" si="4"/>
        <v>106.99</v>
      </c>
      <c r="AE6" s="21">
        <f t="shared" si="4"/>
        <v>107.85</v>
      </c>
      <c r="AF6" s="21">
        <f t="shared" si="4"/>
        <v>108.04</v>
      </c>
      <c r="AG6" s="21">
        <f t="shared" si="4"/>
        <v>107.49</v>
      </c>
      <c r="AH6" s="21">
        <f t="shared" si="4"/>
        <v>107.64</v>
      </c>
      <c r="AI6" s="20" t="str">
        <f>IF(AI7="","",IF(AI7="-","【-】","【"&amp;SUBSTITUTE(TEXT(AI7,"#,##0.00"),"-","△")&amp;"】"))</f>
        <v>【105.91】</v>
      </c>
      <c r="AJ6" s="21">
        <f>IF(AJ7="",NA(),AJ7)</f>
        <v>23.95</v>
      </c>
      <c r="AK6" s="21">
        <f t="shared" ref="AK6:AS6" si="5">IF(AK7="",NA(),AK7)</f>
        <v>4.7699999999999996</v>
      </c>
      <c r="AL6" s="20">
        <f t="shared" si="5"/>
        <v>0</v>
      </c>
      <c r="AM6" s="20">
        <f t="shared" si="5"/>
        <v>0</v>
      </c>
      <c r="AN6" s="20">
        <f t="shared" si="5"/>
        <v>0</v>
      </c>
      <c r="AO6" s="21">
        <f t="shared" si="5"/>
        <v>7.42</v>
      </c>
      <c r="AP6" s="21">
        <f t="shared" si="5"/>
        <v>4.72</v>
      </c>
      <c r="AQ6" s="21">
        <f t="shared" si="5"/>
        <v>4.49</v>
      </c>
      <c r="AR6" s="21">
        <f t="shared" si="5"/>
        <v>5.41</v>
      </c>
      <c r="AS6" s="21">
        <f t="shared" si="5"/>
        <v>5.61</v>
      </c>
      <c r="AT6" s="20" t="str">
        <f>IF(AT7="","",IF(AT7="-","【-】","【"&amp;SUBSTITUTE(TEXT(AT7,"#,##0.00"),"-","△")&amp;"】"))</f>
        <v>【3.03】</v>
      </c>
      <c r="AU6" s="21">
        <f>IF(AU7="",NA(),AU7)</f>
        <v>67.22</v>
      </c>
      <c r="AV6" s="21">
        <f t="shared" ref="AV6:BD6" si="6">IF(AV7="",NA(),AV7)</f>
        <v>76.53</v>
      </c>
      <c r="AW6" s="21">
        <f t="shared" si="6"/>
        <v>87.14</v>
      </c>
      <c r="AX6" s="21">
        <f t="shared" si="6"/>
        <v>84.19</v>
      </c>
      <c r="AY6" s="21">
        <f t="shared" si="6"/>
        <v>86.82</v>
      </c>
      <c r="AZ6" s="21">
        <f t="shared" si="6"/>
        <v>68.180000000000007</v>
      </c>
      <c r="BA6" s="21">
        <f t="shared" si="6"/>
        <v>67.930000000000007</v>
      </c>
      <c r="BB6" s="21">
        <f t="shared" si="6"/>
        <v>68.53</v>
      </c>
      <c r="BC6" s="21">
        <f t="shared" si="6"/>
        <v>69.180000000000007</v>
      </c>
      <c r="BD6" s="21">
        <f t="shared" si="6"/>
        <v>76.319999999999993</v>
      </c>
      <c r="BE6" s="20" t="str">
        <f>IF(BE7="","",IF(BE7="-","【-】","【"&amp;SUBSTITUTE(TEXT(BE7,"#,##0.00"),"-","△")&amp;"】"))</f>
        <v>【78.43】</v>
      </c>
      <c r="BF6" s="21">
        <f>IF(BF7="",NA(),BF7)</f>
        <v>500.33</v>
      </c>
      <c r="BG6" s="21">
        <f t="shared" ref="BG6:BO6" si="7">IF(BG7="",NA(),BG7)</f>
        <v>516.65</v>
      </c>
      <c r="BH6" s="21">
        <f t="shared" si="7"/>
        <v>521.42999999999995</v>
      </c>
      <c r="BI6" s="21">
        <f t="shared" si="7"/>
        <v>460.67</v>
      </c>
      <c r="BJ6" s="21">
        <f t="shared" si="7"/>
        <v>525.78</v>
      </c>
      <c r="BK6" s="21">
        <f t="shared" si="7"/>
        <v>847.44</v>
      </c>
      <c r="BL6" s="21">
        <f t="shared" si="7"/>
        <v>857.88</v>
      </c>
      <c r="BM6" s="21">
        <f t="shared" si="7"/>
        <v>825.1</v>
      </c>
      <c r="BN6" s="21">
        <f t="shared" si="7"/>
        <v>789.87</v>
      </c>
      <c r="BO6" s="21">
        <f t="shared" si="7"/>
        <v>749.43</v>
      </c>
      <c r="BP6" s="20" t="str">
        <f>IF(BP7="","",IF(BP7="-","【-】","【"&amp;SUBSTITUTE(TEXT(BP7,"#,##0.00"),"-","△")&amp;"】"))</f>
        <v>【630.82】</v>
      </c>
      <c r="BQ6" s="21">
        <f>IF(BQ7="",NA(),BQ7)</f>
        <v>65.97</v>
      </c>
      <c r="BR6" s="21">
        <f t="shared" ref="BR6:BZ6" si="8">IF(BR7="",NA(),BR7)</f>
        <v>62.85</v>
      </c>
      <c r="BS6" s="21">
        <f t="shared" si="8"/>
        <v>79.069999999999993</v>
      </c>
      <c r="BT6" s="21">
        <f t="shared" si="8"/>
        <v>78.930000000000007</v>
      </c>
      <c r="BU6" s="21">
        <f t="shared" si="8"/>
        <v>81.12</v>
      </c>
      <c r="BV6" s="21">
        <f t="shared" si="8"/>
        <v>94.69</v>
      </c>
      <c r="BW6" s="21">
        <f t="shared" si="8"/>
        <v>94.97</v>
      </c>
      <c r="BX6" s="21">
        <f t="shared" si="8"/>
        <v>97.07</v>
      </c>
      <c r="BY6" s="21">
        <f t="shared" si="8"/>
        <v>98.06</v>
      </c>
      <c r="BZ6" s="21">
        <f t="shared" si="8"/>
        <v>98.46</v>
      </c>
      <c r="CA6" s="20" t="str">
        <f>IF(CA7="","",IF(CA7="-","【-】","【"&amp;SUBSTITUTE(TEXT(CA7,"#,##0.00"),"-","△")&amp;"】"))</f>
        <v>【97.81】</v>
      </c>
      <c r="CB6" s="21">
        <f>IF(CB7="",NA(),CB7)</f>
        <v>185.03</v>
      </c>
      <c r="CC6" s="21">
        <f t="shared" ref="CC6:CK6" si="9">IF(CC7="",NA(),CC7)</f>
        <v>186.93</v>
      </c>
      <c r="CD6" s="21">
        <f t="shared" si="9"/>
        <v>150</v>
      </c>
      <c r="CE6" s="21">
        <f t="shared" si="9"/>
        <v>149.97</v>
      </c>
      <c r="CF6" s="21">
        <f t="shared" si="9"/>
        <v>150</v>
      </c>
      <c r="CG6" s="21">
        <f t="shared" si="9"/>
        <v>159.78</v>
      </c>
      <c r="CH6" s="21">
        <f t="shared" si="9"/>
        <v>159.49</v>
      </c>
      <c r="CI6" s="21">
        <f t="shared" si="9"/>
        <v>157.81</v>
      </c>
      <c r="CJ6" s="21">
        <f t="shared" si="9"/>
        <v>157.37</v>
      </c>
      <c r="CK6" s="21">
        <f t="shared" si="9"/>
        <v>157.44999999999999</v>
      </c>
      <c r="CL6" s="20" t="str">
        <f>IF(CL7="","",IF(CL7="-","【-】","【"&amp;SUBSTITUTE(TEXT(CL7,"#,##0.00"),"-","△")&amp;"】"))</f>
        <v>【138.75】</v>
      </c>
      <c r="CM6" s="21">
        <f>IF(CM7="",NA(),CM7)</f>
        <v>64.180000000000007</v>
      </c>
      <c r="CN6" s="21">
        <f t="shared" ref="CN6:CV6" si="10">IF(CN7="",NA(),CN7)</f>
        <v>72.599999999999994</v>
      </c>
      <c r="CO6" s="21">
        <f t="shared" si="10"/>
        <v>73.38</v>
      </c>
      <c r="CP6" s="21">
        <f t="shared" si="10"/>
        <v>78.02</v>
      </c>
      <c r="CQ6" s="21">
        <f t="shared" si="10"/>
        <v>73.349999999999994</v>
      </c>
      <c r="CR6" s="21">
        <f t="shared" si="10"/>
        <v>68.31</v>
      </c>
      <c r="CS6" s="21">
        <f t="shared" si="10"/>
        <v>65.28</v>
      </c>
      <c r="CT6" s="21">
        <f t="shared" si="10"/>
        <v>64.92</v>
      </c>
      <c r="CU6" s="21">
        <f t="shared" si="10"/>
        <v>64.14</v>
      </c>
      <c r="CV6" s="21">
        <f t="shared" si="10"/>
        <v>63.71</v>
      </c>
      <c r="CW6" s="20" t="str">
        <f>IF(CW7="","",IF(CW7="-","【-】","【"&amp;SUBSTITUTE(TEXT(CW7,"#,##0.00"),"-","△")&amp;"】"))</f>
        <v>【58.94】</v>
      </c>
      <c r="CX6" s="21">
        <f>IF(CX7="",NA(),CX7)</f>
        <v>90.52</v>
      </c>
      <c r="CY6" s="21">
        <f t="shared" ref="CY6:DG6" si="11">IF(CY7="",NA(),CY7)</f>
        <v>90.41</v>
      </c>
      <c r="CZ6" s="21">
        <f t="shared" si="11"/>
        <v>88.6</v>
      </c>
      <c r="DA6" s="21">
        <f t="shared" si="11"/>
        <v>87.08</v>
      </c>
      <c r="DB6" s="21">
        <f t="shared" si="11"/>
        <v>86.28</v>
      </c>
      <c r="DC6" s="21">
        <f t="shared" si="11"/>
        <v>92.62</v>
      </c>
      <c r="DD6" s="21">
        <f t="shared" si="11"/>
        <v>92.72</v>
      </c>
      <c r="DE6" s="21">
        <f t="shared" si="11"/>
        <v>92.88</v>
      </c>
      <c r="DF6" s="21">
        <f t="shared" si="11"/>
        <v>92.9</v>
      </c>
      <c r="DG6" s="21">
        <f t="shared" si="11"/>
        <v>92.89</v>
      </c>
      <c r="DH6" s="20" t="str">
        <f>IF(DH7="","",IF(DH7="-","【-】","【"&amp;SUBSTITUTE(TEXT(DH7,"#,##0.00"),"-","△")&amp;"】"))</f>
        <v>【95.91】</v>
      </c>
      <c r="DI6" s="21">
        <f>IF(DI7="",NA(),DI7)</f>
        <v>5.21</v>
      </c>
      <c r="DJ6" s="21">
        <f t="shared" ref="DJ6:DR6" si="12">IF(DJ7="",NA(),DJ7)</f>
        <v>10.06</v>
      </c>
      <c r="DK6" s="21">
        <f t="shared" si="12"/>
        <v>14.15</v>
      </c>
      <c r="DL6" s="21">
        <f t="shared" si="12"/>
        <v>17.59</v>
      </c>
      <c r="DM6" s="21">
        <f t="shared" si="12"/>
        <v>20.54</v>
      </c>
      <c r="DN6" s="21">
        <f t="shared" si="12"/>
        <v>26.36</v>
      </c>
      <c r="DO6" s="21">
        <f t="shared" si="12"/>
        <v>23.79</v>
      </c>
      <c r="DP6" s="21">
        <f t="shared" si="12"/>
        <v>25.66</v>
      </c>
      <c r="DQ6" s="21">
        <f t="shared" si="12"/>
        <v>27.46</v>
      </c>
      <c r="DR6" s="21">
        <f t="shared" si="12"/>
        <v>29.93</v>
      </c>
      <c r="DS6" s="20" t="str">
        <f>IF(DS7="","",IF(DS7="-","【-】","【"&amp;SUBSTITUTE(TEXT(DS7,"#,##0.00"),"-","△")&amp;"】"))</f>
        <v>【41.09】</v>
      </c>
      <c r="DT6" s="20">
        <f>IF(DT7="",NA(),DT7)</f>
        <v>0</v>
      </c>
      <c r="DU6" s="20">
        <f t="shared" ref="DU6:EC6" si="13">IF(DU7="",NA(),DU7)</f>
        <v>0</v>
      </c>
      <c r="DV6" s="21">
        <f t="shared" si="13"/>
        <v>0.04</v>
      </c>
      <c r="DW6" s="21">
        <f t="shared" si="13"/>
        <v>1.8</v>
      </c>
      <c r="DX6" s="21">
        <f t="shared" si="13"/>
        <v>2.38</v>
      </c>
      <c r="DY6" s="21">
        <f t="shared" si="13"/>
        <v>1.43</v>
      </c>
      <c r="DZ6" s="21">
        <f t="shared" si="13"/>
        <v>1.22</v>
      </c>
      <c r="EA6" s="21">
        <f t="shared" si="13"/>
        <v>1.61</v>
      </c>
      <c r="EB6" s="21">
        <f t="shared" si="13"/>
        <v>2.08</v>
      </c>
      <c r="EC6" s="21">
        <f t="shared" si="13"/>
        <v>2.74</v>
      </c>
      <c r="ED6" s="20" t="str">
        <f>IF(ED7="","",IF(ED7="-","【-】","【"&amp;SUBSTITUTE(TEXT(ED7,"#,##0.00"),"-","△")&amp;"】"))</f>
        <v>【8.68】</v>
      </c>
      <c r="EE6" s="21">
        <f>IF(EE7="",NA(),EE7)</f>
        <v>7.0000000000000007E-2</v>
      </c>
      <c r="EF6" s="20">
        <f t="shared" ref="EF6:EN6" si="14">IF(EF7="",NA(),EF7)</f>
        <v>0</v>
      </c>
      <c r="EG6" s="21">
        <f t="shared" si="14"/>
        <v>0.01</v>
      </c>
      <c r="EH6" s="21">
        <f t="shared" si="14"/>
        <v>0.02</v>
      </c>
      <c r="EI6" s="21">
        <f t="shared" si="14"/>
        <v>0.02</v>
      </c>
      <c r="EJ6" s="21">
        <f t="shared" si="14"/>
        <v>0.09</v>
      </c>
      <c r="EK6" s="21">
        <f t="shared" si="14"/>
        <v>0.09</v>
      </c>
      <c r="EL6" s="21">
        <f t="shared" si="14"/>
        <v>0.17</v>
      </c>
      <c r="EM6" s="21">
        <f t="shared" si="14"/>
        <v>0.13</v>
      </c>
      <c r="EN6" s="21">
        <f t="shared" si="14"/>
        <v>0.06</v>
      </c>
      <c r="EO6" s="20" t="str">
        <f>IF(EO7="","",IF(EO7="-","【-】","【"&amp;SUBSTITUTE(TEXT(EO7,"#,##0.00"),"-","△")&amp;"】"))</f>
        <v>【0.22】</v>
      </c>
    </row>
    <row r="7" spans="1:148" s="22" customFormat="1" x14ac:dyDescent="0.2">
      <c r="A7" s="14"/>
      <c r="B7" s="23">
        <v>2023</v>
      </c>
      <c r="C7" s="23">
        <v>232149</v>
      </c>
      <c r="D7" s="23">
        <v>46</v>
      </c>
      <c r="E7" s="23">
        <v>17</v>
      </c>
      <c r="F7" s="23">
        <v>1</v>
      </c>
      <c r="G7" s="23">
        <v>0</v>
      </c>
      <c r="H7" s="23" t="s">
        <v>96</v>
      </c>
      <c r="I7" s="23" t="s">
        <v>97</v>
      </c>
      <c r="J7" s="23" t="s">
        <v>98</v>
      </c>
      <c r="K7" s="23" t="s">
        <v>99</v>
      </c>
      <c r="L7" s="23" t="s">
        <v>100</v>
      </c>
      <c r="M7" s="23" t="s">
        <v>101</v>
      </c>
      <c r="N7" s="24" t="s">
        <v>102</v>
      </c>
      <c r="O7" s="24">
        <v>68.400000000000006</v>
      </c>
      <c r="P7" s="24">
        <v>73.42</v>
      </c>
      <c r="Q7" s="24">
        <v>84.76</v>
      </c>
      <c r="R7" s="24">
        <v>2299</v>
      </c>
      <c r="S7" s="24">
        <v>78140</v>
      </c>
      <c r="T7" s="24">
        <v>56.96</v>
      </c>
      <c r="U7" s="24">
        <v>1371.84</v>
      </c>
      <c r="V7" s="24">
        <v>57198</v>
      </c>
      <c r="W7" s="24">
        <v>12.77</v>
      </c>
      <c r="X7" s="24">
        <v>4479.09</v>
      </c>
      <c r="Y7" s="24">
        <v>89.02</v>
      </c>
      <c r="Z7" s="24">
        <v>106.84</v>
      </c>
      <c r="AA7" s="24">
        <v>100.83</v>
      </c>
      <c r="AB7" s="24">
        <v>98.61</v>
      </c>
      <c r="AC7" s="24">
        <v>104.78</v>
      </c>
      <c r="AD7" s="24">
        <v>106.99</v>
      </c>
      <c r="AE7" s="24">
        <v>107.85</v>
      </c>
      <c r="AF7" s="24">
        <v>108.04</v>
      </c>
      <c r="AG7" s="24">
        <v>107.49</v>
      </c>
      <c r="AH7" s="24">
        <v>107.64</v>
      </c>
      <c r="AI7" s="24">
        <v>105.91</v>
      </c>
      <c r="AJ7" s="24">
        <v>23.95</v>
      </c>
      <c r="AK7" s="24">
        <v>4.7699999999999996</v>
      </c>
      <c r="AL7" s="24">
        <v>0</v>
      </c>
      <c r="AM7" s="24">
        <v>0</v>
      </c>
      <c r="AN7" s="24">
        <v>0</v>
      </c>
      <c r="AO7" s="24">
        <v>7.42</v>
      </c>
      <c r="AP7" s="24">
        <v>4.72</v>
      </c>
      <c r="AQ7" s="24">
        <v>4.49</v>
      </c>
      <c r="AR7" s="24">
        <v>5.41</v>
      </c>
      <c r="AS7" s="24">
        <v>5.61</v>
      </c>
      <c r="AT7" s="24">
        <v>3.03</v>
      </c>
      <c r="AU7" s="24">
        <v>67.22</v>
      </c>
      <c r="AV7" s="24">
        <v>76.53</v>
      </c>
      <c r="AW7" s="24">
        <v>87.14</v>
      </c>
      <c r="AX7" s="24">
        <v>84.19</v>
      </c>
      <c r="AY7" s="24">
        <v>86.82</v>
      </c>
      <c r="AZ7" s="24">
        <v>68.180000000000007</v>
      </c>
      <c r="BA7" s="24">
        <v>67.930000000000007</v>
      </c>
      <c r="BB7" s="24">
        <v>68.53</v>
      </c>
      <c r="BC7" s="24">
        <v>69.180000000000007</v>
      </c>
      <c r="BD7" s="24">
        <v>76.319999999999993</v>
      </c>
      <c r="BE7" s="24">
        <v>78.430000000000007</v>
      </c>
      <c r="BF7" s="24">
        <v>500.33</v>
      </c>
      <c r="BG7" s="24">
        <v>516.65</v>
      </c>
      <c r="BH7" s="24">
        <v>521.42999999999995</v>
      </c>
      <c r="BI7" s="24">
        <v>460.67</v>
      </c>
      <c r="BJ7" s="24">
        <v>525.78</v>
      </c>
      <c r="BK7" s="24">
        <v>847.44</v>
      </c>
      <c r="BL7" s="24">
        <v>857.88</v>
      </c>
      <c r="BM7" s="24">
        <v>825.1</v>
      </c>
      <c r="BN7" s="24">
        <v>789.87</v>
      </c>
      <c r="BO7" s="24">
        <v>749.43</v>
      </c>
      <c r="BP7" s="24">
        <v>630.82000000000005</v>
      </c>
      <c r="BQ7" s="24">
        <v>65.97</v>
      </c>
      <c r="BR7" s="24">
        <v>62.85</v>
      </c>
      <c r="BS7" s="24">
        <v>79.069999999999993</v>
      </c>
      <c r="BT7" s="24">
        <v>78.930000000000007</v>
      </c>
      <c r="BU7" s="24">
        <v>81.12</v>
      </c>
      <c r="BV7" s="24">
        <v>94.69</v>
      </c>
      <c r="BW7" s="24">
        <v>94.97</v>
      </c>
      <c r="BX7" s="24">
        <v>97.07</v>
      </c>
      <c r="BY7" s="24">
        <v>98.06</v>
      </c>
      <c r="BZ7" s="24">
        <v>98.46</v>
      </c>
      <c r="CA7" s="24">
        <v>97.81</v>
      </c>
      <c r="CB7" s="24">
        <v>185.03</v>
      </c>
      <c r="CC7" s="24">
        <v>186.93</v>
      </c>
      <c r="CD7" s="24">
        <v>150</v>
      </c>
      <c r="CE7" s="24">
        <v>149.97</v>
      </c>
      <c r="CF7" s="24">
        <v>150</v>
      </c>
      <c r="CG7" s="24">
        <v>159.78</v>
      </c>
      <c r="CH7" s="24">
        <v>159.49</v>
      </c>
      <c r="CI7" s="24">
        <v>157.81</v>
      </c>
      <c r="CJ7" s="24">
        <v>157.37</v>
      </c>
      <c r="CK7" s="24">
        <v>157.44999999999999</v>
      </c>
      <c r="CL7" s="24">
        <v>138.75</v>
      </c>
      <c r="CM7" s="24">
        <v>64.180000000000007</v>
      </c>
      <c r="CN7" s="24">
        <v>72.599999999999994</v>
      </c>
      <c r="CO7" s="24">
        <v>73.38</v>
      </c>
      <c r="CP7" s="24">
        <v>78.02</v>
      </c>
      <c r="CQ7" s="24">
        <v>73.349999999999994</v>
      </c>
      <c r="CR7" s="24">
        <v>68.31</v>
      </c>
      <c r="CS7" s="24">
        <v>65.28</v>
      </c>
      <c r="CT7" s="24">
        <v>64.92</v>
      </c>
      <c r="CU7" s="24">
        <v>64.14</v>
      </c>
      <c r="CV7" s="24">
        <v>63.71</v>
      </c>
      <c r="CW7" s="24">
        <v>58.94</v>
      </c>
      <c r="CX7" s="24">
        <v>90.52</v>
      </c>
      <c r="CY7" s="24">
        <v>90.41</v>
      </c>
      <c r="CZ7" s="24">
        <v>88.6</v>
      </c>
      <c r="DA7" s="24">
        <v>87.08</v>
      </c>
      <c r="DB7" s="24">
        <v>86.28</v>
      </c>
      <c r="DC7" s="24">
        <v>92.62</v>
      </c>
      <c r="DD7" s="24">
        <v>92.72</v>
      </c>
      <c r="DE7" s="24">
        <v>92.88</v>
      </c>
      <c r="DF7" s="24">
        <v>92.9</v>
      </c>
      <c r="DG7" s="24">
        <v>92.89</v>
      </c>
      <c r="DH7" s="24">
        <v>95.91</v>
      </c>
      <c r="DI7" s="24">
        <v>5.21</v>
      </c>
      <c r="DJ7" s="24">
        <v>10.06</v>
      </c>
      <c r="DK7" s="24">
        <v>14.15</v>
      </c>
      <c r="DL7" s="24">
        <v>17.59</v>
      </c>
      <c r="DM7" s="24">
        <v>20.54</v>
      </c>
      <c r="DN7" s="24">
        <v>26.36</v>
      </c>
      <c r="DO7" s="24">
        <v>23.79</v>
      </c>
      <c r="DP7" s="24">
        <v>25.66</v>
      </c>
      <c r="DQ7" s="24">
        <v>27.46</v>
      </c>
      <c r="DR7" s="24">
        <v>29.93</v>
      </c>
      <c r="DS7" s="24">
        <v>41.09</v>
      </c>
      <c r="DT7" s="24">
        <v>0</v>
      </c>
      <c r="DU7" s="24">
        <v>0</v>
      </c>
      <c r="DV7" s="24">
        <v>0.04</v>
      </c>
      <c r="DW7" s="24">
        <v>1.8</v>
      </c>
      <c r="DX7" s="24">
        <v>2.38</v>
      </c>
      <c r="DY7" s="24">
        <v>1.43</v>
      </c>
      <c r="DZ7" s="24">
        <v>1.22</v>
      </c>
      <c r="EA7" s="24">
        <v>1.61</v>
      </c>
      <c r="EB7" s="24">
        <v>2.08</v>
      </c>
      <c r="EC7" s="24">
        <v>2.74</v>
      </c>
      <c r="ED7" s="24">
        <v>8.68</v>
      </c>
      <c r="EE7" s="24">
        <v>7.0000000000000007E-2</v>
      </c>
      <c r="EF7" s="24">
        <v>0</v>
      </c>
      <c r="EG7" s="24">
        <v>0.01</v>
      </c>
      <c r="EH7" s="24">
        <v>0.02</v>
      </c>
      <c r="EI7" s="24">
        <v>0.02</v>
      </c>
      <c r="EJ7" s="24">
        <v>0.09</v>
      </c>
      <c r="EK7" s="24">
        <v>0.09</v>
      </c>
      <c r="EL7" s="24">
        <v>0.17</v>
      </c>
      <c r="EM7" s="24">
        <v>0.13</v>
      </c>
      <c r="EN7" s="24">
        <v>0.06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dcterms:created xsi:type="dcterms:W3CDTF">2025-01-24T07:03:03Z</dcterms:created>
  <dcterms:modified xsi:type="dcterms:W3CDTF">2025-02-17T04:40:43Z</dcterms:modified>
  <cp:category/>
</cp:coreProperties>
</file>