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41.49\rizai\★理財Gフォルダ（R6～）\023  経営比較分析表\R6\06_公開用データ\04 特定環境保全公共下水道\"/>
    </mc:Choice>
  </mc:AlternateContent>
  <xr:revisionPtr revIDLastSave="0" documentId="13_ncr:1_{499DD67F-102A-4E6C-9651-4CE606A7AA0C}" xr6:coauthVersionLast="47" xr6:coauthVersionMax="47" xr10:uidLastSave="{00000000-0000-0000-0000-000000000000}"/>
  <workbookProtection workbookAlgorithmName="SHA-512" workbookHashValue="DBo6aEa+JRDU7wgDXJQTLMwSJq7YvUyw8h4sQE+uGAkrobOdB/ahfcnM+HZn98RHaJApKGMJjC9GYKMHHGyj8Q==" workbookSaltValue="gENEvAWnIDCx9NbgKCOVTw==" workbookSpinCount="100000" lockStructure="1"/>
  <bookViews>
    <workbookView xWindow="-108" yWindow="-108" windowWidth="27288" windowHeight="17664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85" i="4"/>
  <c r="I85" i="4"/>
  <c r="F85" i="4"/>
  <c r="E85" i="4"/>
  <c r="AT10" i="4"/>
  <c r="AL10" i="4"/>
  <c r="AL8" i="4"/>
  <c r="P8" i="4"/>
  <c r="I8" i="4"/>
</calcChain>
</file>

<file path=xl/sharedStrings.xml><?xml version="1.0" encoding="utf-8"?>
<sst xmlns="http://schemas.openxmlformats.org/spreadsheetml/2006/main" count="236" uniqueCount="117">
  <si>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</si>
  <si>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</si>
  <si>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</si>
  <si>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</si>
  <si>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</si>
  <si>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</si>
  <si>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</si>
  <si>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</si>
  <si>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</si>
  <si>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</si>
  <si>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</si>
  <si>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</si>
  <si>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</si>
  <si>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</si>
  <si>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</si>
  <si>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</si>
  <si>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</si>
  <si>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</si>
  <si>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</si>
  <si>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</si>
  <si>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</si>
  <si>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</si>
  <si>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</si>
  <si>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</si>
  <si>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</si>
  <si>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</si>
  <si>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</si>
  <si>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</si>
  <si>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</si>
  <si>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</si>
  <si>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</si>
  <si>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</si>
  <si>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</si>
  <si>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</si>
  <si>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</si>
  <si>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</si>
  <si>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</si>
  <si>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</si>
  <si>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</si>
  <si>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</si>
  <si>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</si>
  <si>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</si>
  <si>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</si>
  <si>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</si>
  <si>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</si>
  <si>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</si>
  <si>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</si>
  <si>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</si>
  <si>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</si>
  <si>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</si>
  <si>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</si>
  <si>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</si>
  <si>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</si>
  <si>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</si>
  <si>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</si>
  <si>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</si>
  <si>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</si>
  <si>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</si>
  <si>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</si>
  <si>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</si>
  <si>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</si>
  <si>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</si>
  <si>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</si>
  <si>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</si>
  <si>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</si>
  <si>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</si>
  <si>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</si>
  <si>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</si>
  <si>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</si>
  <si>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</si>
  <si>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</si>
  <si>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</si>
  <si>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</si>
  <si>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</si>
  <si>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</si>
  <si>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</si>
  <si>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</si>
  <si>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</si>
  <si>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</si>
  <si>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</si>
  <si>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</si>
  <si>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</si>
  <si>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</si>
  <si>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</si>
  <si>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</si>
  <si>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</si>
  <si>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</si>
  <si>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</si>
  <si>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</si>
  <si>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</si>
  <si>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</si>
  <si>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</si>
  <si>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</si>
  <si>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</si>
  <si>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</si>
  <si>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</si>
  <si>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蒲郡市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</si>
  <si>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</si>
  <si>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</si>
  <si>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</si>
  <si>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</si>
  <si>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</si>
  <si>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</si>
  <si>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</si>
  <si>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</si>
  <si>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</si>
  <si>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</si>
  <si>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</si>
  <si>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</si>
  <si>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</si>
  <si>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</si>
  <si>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</si>
  <si>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</si>
  <si>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</si>
  <si>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①平成８年度に管渠整備が完了した事業で新規取得の固定資産はないが、供用開始から３０年でかつ、法適用から５年しか経過していないので、減価償却累計額が毎年同程度増加しています。
②管渠老朽化率、③管渠改善率は、平成３年１１月に事業計画を取得し、平成４年９月から汚水幹線工事が始まった地区であり、耐用年数を経過した管渠はなく更新工事を実施していません。</t>
    <rPh sb="139" eb="141">
      <t>チク</t>
    </rPh>
    <rPh sb="145" eb="147">
      <t>タイヨウ</t>
    </rPh>
    <rPh sb="147" eb="149">
      <t>ネンスウ</t>
    </rPh>
    <rPh sb="150" eb="152">
      <t>ケイカ</t>
    </rPh>
    <rPh sb="154" eb="156">
      <t>カンキョ</t>
    </rPh>
    <rPh sb="159" eb="161">
      <t>コウシン</t>
    </rPh>
    <rPh sb="161" eb="163">
      <t>コウジ</t>
    </rPh>
    <rPh sb="164" eb="166">
      <t>ジッシ</t>
    </rPh>
    <phoneticPr fontId="4"/>
  </si>
  <si>
    <t>　温泉街を対象としたごく狭い区域であり、大口利用者である観光業の状況により使用料収入が変動します。新型コロナウイルスの５類移行により観光業が回復傾向にあり、下水道使用料は改善してきています。
　管渠の耐用年数は経過していませんが、今後、老朽化に伴う更新等の経費がかかることが想定されるため、適正な維持管理・更新を行う必要があります。</t>
    <rPh sb="28" eb="30">
      <t>カンコウ</t>
    </rPh>
    <rPh sb="30" eb="31">
      <t>ギョウ</t>
    </rPh>
    <rPh sb="32" eb="34">
      <t>ジョウキョウ</t>
    </rPh>
    <rPh sb="97" eb="99">
      <t>カンキョ</t>
    </rPh>
    <rPh sb="100" eb="102">
      <t>タイヨウ</t>
    </rPh>
    <rPh sb="102" eb="104">
      <t>ネンスウ</t>
    </rPh>
    <rPh sb="105" eb="107">
      <t>ケイカ</t>
    </rPh>
    <rPh sb="115" eb="117">
      <t>コンゴ</t>
    </rPh>
    <rPh sb="118" eb="121">
      <t>ロウキュウカ</t>
    </rPh>
    <rPh sb="122" eb="123">
      <t>トモナ</t>
    </rPh>
    <rPh sb="124" eb="126">
      <t>コウシン</t>
    </rPh>
    <rPh sb="126" eb="127">
      <t>トウ</t>
    </rPh>
    <rPh sb="128" eb="130">
      <t>ケイヒ</t>
    </rPh>
    <rPh sb="137" eb="139">
      <t>ソウテイ</t>
    </rPh>
    <phoneticPr fontId="4"/>
  </si>
  <si>
    <t>①経常収支比率は、経常損益は17,497千円の経常利益で、総収益、総費用について前年度比はほぼ横ばいであったため、ほぼ横ばいでした。
②累積欠損金比率は、当年度未処理欠損金が０円のため、前年度に引き続き０％となっています。
③流動比率は、預金が前年度比2,689千円増加したが、企業債の償還金が4,440千円減少となり、大きく伸びています。
④企業債残高対事業規模比率は、平成８年度に管渠整備が完了した事業のため、新規借入はなく企業債現在高は年々減少していきます。
⑤経費回収率は、新型コロナウイルスの５類移行により観光業が回復傾向になり、下水道使用料が増加し、改善してきています。
⑥汚水処理原価は、新型コロナウイルスの５類移行により観光業が回復傾向になり、年間有収水量が増加し、動力費の減少もあったことから汚水処理原価は減少しています。
⑧水洗化率は、温泉街を中心としたごく狭い区域であり、処理区域人口は減少傾向にありますが、毎年ほぼ横ばいとなっています。</t>
    <rPh sb="115" eb="117">
      <t>ヒリツ</t>
    </rPh>
    <rPh sb="160" eb="161">
      <t>オオ</t>
    </rPh>
    <rPh sb="163" eb="164">
      <t>ノ</t>
    </rPh>
    <rPh sb="241" eb="243">
      <t>シンガタ</t>
    </rPh>
    <rPh sb="252" eb="253">
      <t>タグイ</t>
    </rPh>
    <rPh sb="253" eb="255">
      <t>イコウ</t>
    </rPh>
    <rPh sb="258" eb="260">
      <t>カンコウ</t>
    </rPh>
    <rPh sb="260" eb="261">
      <t>ギョウ</t>
    </rPh>
    <rPh sb="262" eb="264">
      <t>カイフク</t>
    </rPh>
    <rPh sb="264" eb="266">
      <t>ケイコウ</t>
    </rPh>
    <rPh sb="277" eb="279">
      <t>ゾウカ</t>
    </rPh>
    <rPh sb="281" eb="283">
      <t>カイゼン</t>
    </rPh>
    <rPh sb="337" eb="339">
      <t>ゾウカ</t>
    </rPh>
    <rPh sb="362" eb="364">
      <t>ゲンショウ</t>
    </rPh>
    <rPh sb="372" eb="375">
      <t>スイセンカ</t>
    </rPh>
    <rPh sb="375" eb="376">
      <t>リツ</t>
    </rPh>
    <rPh sb="397" eb="398">
      <t>ショ</t>
    </rPh>
    <rPh sb="406" eb="408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</si>
</sst>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D-4B40-9B48-4545A9B5E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CD-4B40-9B48-4545A9B5E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1-4053-A186-46B100D3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1-4053-A186-46B100D3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74.319999999999993</c:v>
                </c:pt>
                <c:pt idx="1">
                  <c:v>76.900000000000006</c:v>
                </c:pt>
                <c:pt idx="2">
                  <c:v>78.150000000000006</c:v>
                </c:pt>
                <c:pt idx="3">
                  <c:v>80.84</c:v>
                </c:pt>
                <c:pt idx="4">
                  <c:v>80.75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7-452D-B372-8D3818177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F7-452D-B372-8D3818177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123.25</c:v>
                </c:pt>
                <c:pt idx="1">
                  <c:v>103.58</c:v>
                </c:pt>
                <c:pt idx="2">
                  <c:v>156.88</c:v>
                </c:pt>
                <c:pt idx="3">
                  <c:v>150.19</c:v>
                </c:pt>
                <c:pt idx="4">
                  <c:v>150.97999999999999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5-4C5B-B41B-DCE147391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102.73</c:v>
                </c:pt>
                <c:pt idx="1">
                  <c:v>105.78</c:v>
                </c:pt>
                <c:pt idx="2">
                  <c:v>106.09</c:v>
                </c:pt>
                <c:pt idx="3">
                  <c:v>106.44</c:v>
                </c:pt>
                <c:pt idx="4">
                  <c:v>102.68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5-4C5B-B41B-DCE147391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3.56</c:v>
                </c:pt>
                <c:pt idx="1">
                  <c:v>7.12</c:v>
                </c:pt>
                <c:pt idx="2">
                  <c:v>10.66</c:v>
                </c:pt>
                <c:pt idx="3">
                  <c:v>14.2</c:v>
                </c:pt>
                <c:pt idx="4">
                  <c:v>17.739999999999998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F-465A-9D5D-64E64DD73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21.36</c:v>
                </c:pt>
                <c:pt idx="2">
                  <c:v>22.79</c:v>
                </c:pt>
                <c:pt idx="3">
                  <c:v>24.8</c:v>
                </c:pt>
                <c:pt idx="4">
                  <c:v>33.159999999999997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F-465A-9D5D-64E64DD73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2-41BF-A5C7-14996CA40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8.6199999999999992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22-41BF-A5C7-14996CA40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C-49F2-B00E-9269BAFFA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94.97</c:v>
                </c:pt>
                <c:pt idx="1">
                  <c:v>63.96</c:v>
                </c:pt>
                <c:pt idx="2">
                  <c:v>69.42</c:v>
                </c:pt>
                <c:pt idx="3">
                  <c:v>72.86</c:v>
                </c:pt>
                <c:pt idx="4">
                  <c:v>58.68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C-49F2-B00E-9269BAFFA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111.88</c:v>
                </c:pt>
                <c:pt idx="1">
                  <c:v>92.07</c:v>
                </c:pt>
                <c:pt idx="2">
                  <c:v>123.3</c:v>
                </c:pt>
                <c:pt idx="3">
                  <c:v>197.75</c:v>
                </c:pt>
                <c:pt idx="4">
                  <c:v>240.67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3-41B2-A8B1-B34424834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47.72</c:v>
                </c:pt>
                <c:pt idx="1">
                  <c:v>44.24</c:v>
                </c:pt>
                <c:pt idx="2">
                  <c:v>43.07</c:v>
                </c:pt>
                <c:pt idx="3">
                  <c:v>45.42</c:v>
                </c:pt>
                <c:pt idx="4">
                  <c:v>45.01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3-41B2-A8B1-B34424834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113.25</c:v>
                </c:pt>
                <c:pt idx="1">
                  <c:v>133.97</c:v>
                </c:pt>
                <c:pt idx="2">
                  <c:v>150.08000000000001</c:v>
                </c:pt>
                <c:pt idx="3">
                  <c:v>78.28</c:v>
                </c:pt>
                <c:pt idx="4">
                  <c:v>36.79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7-4CE8-8440-1E591539F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1141.98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7-4CE8-8440-1E591539F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149.30000000000001</c:v>
                </c:pt>
                <c:pt idx="1">
                  <c:v>113.54</c:v>
                </c:pt>
                <c:pt idx="2">
                  <c:v>129.61000000000001</c:v>
                </c:pt>
                <c:pt idx="3">
                  <c:v>127.22</c:v>
                </c:pt>
                <c:pt idx="4">
                  <c:v>130.85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1-4C5E-83BE-A08DDF1BB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82.27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11-4C5E-83BE-A08DDF1BB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134.41</c:v>
                </c:pt>
                <c:pt idx="1">
                  <c:v>168.73</c:v>
                </c:pt>
                <c:pt idx="2">
                  <c:v>149.87</c:v>
                </c:pt>
                <c:pt idx="3">
                  <c:v>154.04</c:v>
                </c:pt>
                <c:pt idx="4">
                  <c:v>150.43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5-41E0-975C-FB5EAF307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194.42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5-41E0-975C-FB5EAF307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データ!H6</f>
        <v>愛知県　蒲郡市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特定環境保全公共下水道</v>
      </c>
      <c r="Q8" s="64"/>
      <c r="R8" s="64"/>
      <c r="S8" s="64"/>
      <c r="T8" s="64"/>
      <c r="U8" s="64"/>
      <c r="V8" s="64"/>
      <c r="W8" s="64" t="str">
        <f>データ!L6</f>
        <v>D1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78140</v>
      </c>
      <c r="AM8" s="45"/>
      <c r="AN8" s="45"/>
      <c r="AO8" s="45"/>
      <c r="AP8" s="45"/>
      <c r="AQ8" s="45"/>
      <c r="AR8" s="45"/>
      <c r="AS8" s="45"/>
      <c r="AT8" s="44">
        <f>データ!T6</f>
        <v>56.96</v>
      </c>
      <c r="AU8" s="44"/>
      <c r="AV8" s="44"/>
      <c r="AW8" s="44"/>
      <c r="AX8" s="44"/>
      <c r="AY8" s="44"/>
      <c r="AZ8" s="44"/>
      <c r="BA8" s="44"/>
      <c r="BB8" s="44">
        <f>データ!U6</f>
        <v>1371.84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95.58</v>
      </c>
      <c r="J10" s="44"/>
      <c r="K10" s="44"/>
      <c r="L10" s="44"/>
      <c r="M10" s="44"/>
      <c r="N10" s="44"/>
      <c r="O10" s="44"/>
      <c r="P10" s="44">
        <f>データ!P6</f>
        <v>0.34</v>
      </c>
      <c r="Q10" s="44"/>
      <c r="R10" s="44"/>
      <c r="S10" s="44"/>
      <c r="T10" s="44"/>
      <c r="U10" s="44"/>
      <c r="V10" s="44"/>
      <c r="W10" s="44">
        <f>データ!Q6</f>
        <v>83.5</v>
      </c>
      <c r="X10" s="44"/>
      <c r="Y10" s="44"/>
      <c r="Z10" s="44"/>
      <c r="AA10" s="44"/>
      <c r="AB10" s="44"/>
      <c r="AC10" s="44"/>
      <c r="AD10" s="45">
        <f>データ!R6</f>
        <v>2299</v>
      </c>
      <c r="AE10" s="45"/>
      <c r="AF10" s="45"/>
      <c r="AG10" s="45"/>
      <c r="AH10" s="45"/>
      <c r="AI10" s="45"/>
      <c r="AJ10" s="45"/>
      <c r="AK10" s="2"/>
      <c r="AL10" s="45">
        <f>データ!V6</f>
        <v>265</v>
      </c>
      <c r="AM10" s="45"/>
      <c r="AN10" s="45"/>
      <c r="AO10" s="45"/>
      <c r="AP10" s="45"/>
      <c r="AQ10" s="45"/>
      <c r="AR10" s="45"/>
      <c r="AS10" s="45"/>
      <c r="AT10" s="44">
        <f>データ!W6</f>
        <v>0.3</v>
      </c>
      <c r="AU10" s="44"/>
      <c r="AV10" s="44"/>
      <c r="AW10" s="44"/>
      <c r="AX10" s="44"/>
      <c r="AY10" s="44"/>
      <c r="AZ10" s="44"/>
      <c r="BA10" s="44"/>
      <c r="BB10" s="44">
        <f>データ!X6</f>
        <v>883.33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116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114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115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Kic7WQSYxw5D/CzN2pJVBkduQro9u8u6q2hsr26Wlxa6PwyMzcaO222ThZf8q2pqnXWcewTzKauzWxjPuYP7Gw==" saltValue="vXi944lvgwOtAcch2ezHk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232149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愛知県　蒲郡市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非設置</v>
      </c>
      <c r="N6" s="20" t="str">
        <f t="shared" si="3"/>
        <v>-</v>
      </c>
      <c r="O6" s="20">
        <f t="shared" si="3"/>
        <v>95.58</v>
      </c>
      <c r="P6" s="20">
        <f t="shared" si="3"/>
        <v>0.34</v>
      </c>
      <c r="Q6" s="20">
        <f t="shared" si="3"/>
        <v>83.5</v>
      </c>
      <c r="R6" s="20">
        <f t="shared" si="3"/>
        <v>2299</v>
      </c>
      <c r="S6" s="20">
        <f t="shared" si="3"/>
        <v>78140</v>
      </c>
      <c r="T6" s="20">
        <f t="shared" si="3"/>
        <v>56.96</v>
      </c>
      <c r="U6" s="20">
        <f t="shared" si="3"/>
        <v>1371.84</v>
      </c>
      <c r="V6" s="20">
        <f t="shared" si="3"/>
        <v>265</v>
      </c>
      <c r="W6" s="20">
        <f t="shared" si="3"/>
        <v>0.3</v>
      </c>
      <c r="X6" s="20">
        <f t="shared" si="3"/>
        <v>883.33</v>
      </c>
      <c r="Y6" s="21">
        <f>IF(Y7="",NA(),Y7)</f>
        <v>123.25</v>
      </c>
      <c r="Z6" s="21">
        <f t="shared" ref="Z6:AH6" si="4">IF(Z7="",NA(),Z7)</f>
        <v>103.58</v>
      </c>
      <c r="AA6" s="21">
        <f t="shared" si="4"/>
        <v>156.88</v>
      </c>
      <c r="AB6" s="21">
        <f t="shared" si="4"/>
        <v>150.19</v>
      </c>
      <c r="AC6" s="21">
        <f t="shared" si="4"/>
        <v>150.97999999999999</v>
      </c>
      <c r="AD6" s="21">
        <f t="shared" si="4"/>
        <v>102.73</v>
      </c>
      <c r="AE6" s="21">
        <f t="shared" si="4"/>
        <v>105.78</v>
      </c>
      <c r="AF6" s="21">
        <f t="shared" si="4"/>
        <v>106.09</v>
      </c>
      <c r="AG6" s="21">
        <f t="shared" si="4"/>
        <v>106.44</v>
      </c>
      <c r="AH6" s="21">
        <f t="shared" si="4"/>
        <v>102.68</v>
      </c>
      <c r="AI6" s="20" t="str">
        <f>IF(AI7="","",IF(AI7="-","【-】","【"&amp;SUBSTITUTE(TEXT(AI7,"#,##0.00"),"-","△")&amp;"】"))</f>
        <v>【105.09】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94.97</v>
      </c>
      <c r="AP6" s="21">
        <f t="shared" si="5"/>
        <v>63.96</v>
      </c>
      <c r="AQ6" s="21">
        <f t="shared" si="5"/>
        <v>69.42</v>
      </c>
      <c r="AR6" s="21">
        <f t="shared" si="5"/>
        <v>72.86</v>
      </c>
      <c r="AS6" s="21">
        <f t="shared" si="5"/>
        <v>58.68</v>
      </c>
      <c r="AT6" s="20" t="str">
        <f>IF(AT7="","",IF(AT7="-","【-】","【"&amp;SUBSTITUTE(TEXT(AT7,"#,##0.00"),"-","△")&amp;"】"))</f>
        <v>【65.73】</v>
      </c>
      <c r="AU6" s="21">
        <f>IF(AU7="",NA(),AU7)</f>
        <v>111.88</v>
      </c>
      <c r="AV6" s="21">
        <f t="shared" ref="AV6:BD6" si="6">IF(AV7="",NA(),AV7)</f>
        <v>92.07</v>
      </c>
      <c r="AW6" s="21">
        <f t="shared" si="6"/>
        <v>123.3</v>
      </c>
      <c r="AX6" s="21">
        <f t="shared" si="6"/>
        <v>197.75</v>
      </c>
      <c r="AY6" s="21">
        <f t="shared" si="6"/>
        <v>240.67</v>
      </c>
      <c r="AZ6" s="21">
        <f t="shared" si="6"/>
        <v>47.72</v>
      </c>
      <c r="BA6" s="21">
        <f t="shared" si="6"/>
        <v>44.24</v>
      </c>
      <c r="BB6" s="21">
        <f t="shared" si="6"/>
        <v>43.07</v>
      </c>
      <c r="BC6" s="21">
        <f t="shared" si="6"/>
        <v>45.42</v>
      </c>
      <c r="BD6" s="21">
        <f t="shared" si="6"/>
        <v>45.01</v>
      </c>
      <c r="BE6" s="20" t="str">
        <f>IF(BE7="","",IF(BE7="-","【-】","【"&amp;SUBSTITUTE(TEXT(BE7,"#,##0.00"),"-","△")&amp;"】"))</f>
        <v>【48.91】</v>
      </c>
      <c r="BF6" s="21">
        <f>IF(BF7="",NA(),BF7)</f>
        <v>113.25</v>
      </c>
      <c r="BG6" s="21">
        <f t="shared" ref="BG6:BO6" si="7">IF(BG7="",NA(),BG7)</f>
        <v>133.97</v>
      </c>
      <c r="BH6" s="21">
        <f t="shared" si="7"/>
        <v>150.08000000000001</v>
      </c>
      <c r="BI6" s="21">
        <f t="shared" si="7"/>
        <v>78.28</v>
      </c>
      <c r="BJ6" s="21">
        <f t="shared" si="7"/>
        <v>36.79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1141.98</v>
      </c>
      <c r="BP6" s="20" t="str">
        <f>IF(BP7="","",IF(BP7="-","【-】","【"&amp;SUBSTITUTE(TEXT(BP7,"#,##0.00"),"-","△")&amp;"】"))</f>
        <v>【1,156.82】</v>
      </c>
      <c r="BQ6" s="21">
        <f>IF(BQ7="",NA(),BQ7)</f>
        <v>149.30000000000001</v>
      </c>
      <c r="BR6" s="21">
        <f t="shared" ref="BR6:BZ6" si="8">IF(BR7="",NA(),BR7)</f>
        <v>113.54</v>
      </c>
      <c r="BS6" s="21">
        <f t="shared" si="8"/>
        <v>129.61000000000001</v>
      </c>
      <c r="BT6" s="21">
        <f t="shared" si="8"/>
        <v>127.22</v>
      </c>
      <c r="BU6" s="21">
        <f t="shared" si="8"/>
        <v>130.85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82.27</v>
      </c>
      <c r="CA6" s="20" t="str">
        <f>IF(CA7="","",IF(CA7="-","【-】","【"&amp;SUBSTITUTE(TEXT(CA7,"#,##0.00"),"-","△")&amp;"】"))</f>
        <v>【75.33】</v>
      </c>
      <c r="CB6" s="21">
        <f>IF(CB7="",NA(),CB7)</f>
        <v>134.41</v>
      </c>
      <c r="CC6" s="21">
        <f t="shared" ref="CC6:CK6" si="9">IF(CC7="",NA(),CC7)</f>
        <v>168.73</v>
      </c>
      <c r="CD6" s="21">
        <f t="shared" si="9"/>
        <v>149.87</v>
      </c>
      <c r="CE6" s="21">
        <f t="shared" si="9"/>
        <v>154.04</v>
      </c>
      <c r="CF6" s="21">
        <f t="shared" si="9"/>
        <v>150.43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194.42</v>
      </c>
      <c r="CL6" s="20" t="str">
        <f>IF(CL7="","",IF(CL7="-","【-】","【"&amp;SUBSTITUTE(TEXT(CL7,"#,##0.00"),"-","△")&amp;"】"))</f>
        <v>【215.73】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45.6</v>
      </c>
      <c r="CW6" s="20" t="str">
        <f>IF(CW7="","",IF(CW7="-","【-】","【"&amp;SUBSTITUTE(TEXT(CW7,"#,##0.00"),"-","△")&amp;"】"))</f>
        <v>【43.28】</v>
      </c>
      <c r="CX6" s="21">
        <f>IF(CX7="",NA(),CX7)</f>
        <v>74.319999999999993</v>
      </c>
      <c r="CY6" s="21">
        <f t="shared" ref="CY6:DG6" si="11">IF(CY7="",NA(),CY7)</f>
        <v>76.900000000000006</v>
      </c>
      <c r="CZ6" s="21">
        <f t="shared" si="11"/>
        <v>78.150000000000006</v>
      </c>
      <c r="DA6" s="21">
        <f t="shared" si="11"/>
        <v>80.84</v>
      </c>
      <c r="DB6" s="21">
        <f t="shared" si="11"/>
        <v>80.75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88.66</v>
      </c>
      <c r="DH6" s="20" t="str">
        <f>IF(DH7="","",IF(DH7="-","【-】","【"&amp;SUBSTITUTE(TEXT(DH7,"#,##0.00"),"-","△")&amp;"】"))</f>
        <v>【86.21】</v>
      </c>
      <c r="DI6" s="21">
        <f>IF(DI7="",NA(),DI7)</f>
        <v>3.56</v>
      </c>
      <c r="DJ6" s="21">
        <f t="shared" ref="DJ6:DR6" si="12">IF(DJ7="",NA(),DJ7)</f>
        <v>7.12</v>
      </c>
      <c r="DK6" s="21">
        <f t="shared" si="12"/>
        <v>10.66</v>
      </c>
      <c r="DL6" s="21">
        <f t="shared" si="12"/>
        <v>14.2</v>
      </c>
      <c r="DM6" s="21">
        <f t="shared" si="12"/>
        <v>17.739999999999998</v>
      </c>
      <c r="DN6" s="21">
        <f t="shared" si="12"/>
        <v>24.68</v>
      </c>
      <c r="DO6" s="21">
        <f t="shared" si="12"/>
        <v>21.36</v>
      </c>
      <c r="DP6" s="21">
        <f t="shared" si="12"/>
        <v>22.79</v>
      </c>
      <c r="DQ6" s="21">
        <f t="shared" si="12"/>
        <v>24.8</v>
      </c>
      <c r="DR6" s="21">
        <f t="shared" si="12"/>
        <v>33.159999999999997</v>
      </c>
      <c r="DS6" s="20" t="str">
        <f>IF(DS7="","",IF(DS7="-","【-】","【"&amp;SUBSTITUTE(TEXT(DS7,"#,##0.00"),"-","△")&amp;"】"))</f>
        <v>【29.62】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8.6199999999999992</v>
      </c>
      <c r="DZ6" s="21">
        <f t="shared" si="13"/>
        <v>0.01</v>
      </c>
      <c r="EA6" s="21">
        <f t="shared" si="13"/>
        <v>0.01</v>
      </c>
      <c r="EB6" s="21">
        <f t="shared" si="13"/>
        <v>0.02</v>
      </c>
      <c r="EC6" s="21">
        <f t="shared" si="13"/>
        <v>0.12</v>
      </c>
      <c r="ED6" s="20" t="str">
        <f>IF(ED7="","",IF(ED7="-","【-】","【"&amp;SUBSTITUTE(TEXT(ED7,"#,##0.00"),"-","△")&amp;"】"))</f>
        <v>【0.09】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0.17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2">
      <c r="A7" s="14"/>
      <c r="B7" s="23">
        <v>2023</v>
      </c>
      <c r="C7" s="23">
        <v>232149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95.58</v>
      </c>
      <c r="P7" s="24">
        <v>0.34</v>
      </c>
      <c r="Q7" s="24">
        <v>83.5</v>
      </c>
      <c r="R7" s="24">
        <v>2299</v>
      </c>
      <c r="S7" s="24">
        <v>78140</v>
      </c>
      <c r="T7" s="24">
        <v>56.96</v>
      </c>
      <c r="U7" s="24">
        <v>1371.84</v>
      </c>
      <c r="V7" s="24">
        <v>265</v>
      </c>
      <c r="W7" s="24">
        <v>0.3</v>
      </c>
      <c r="X7" s="24">
        <v>883.33</v>
      </c>
      <c r="Y7" s="24">
        <v>123.25</v>
      </c>
      <c r="Z7" s="24">
        <v>103.58</v>
      </c>
      <c r="AA7" s="24">
        <v>156.88</v>
      </c>
      <c r="AB7" s="24">
        <v>150.19</v>
      </c>
      <c r="AC7" s="24">
        <v>150.97999999999999</v>
      </c>
      <c r="AD7" s="24">
        <v>102.73</v>
      </c>
      <c r="AE7" s="24">
        <v>105.78</v>
      </c>
      <c r="AF7" s="24">
        <v>106.09</v>
      </c>
      <c r="AG7" s="24">
        <v>106.44</v>
      </c>
      <c r="AH7" s="24">
        <v>102.68</v>
      </c>
      <c r="AI7" s="24">
        <v>105.09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94.97</v>
      </c>
      <c r="AP7" s="24">
        <v>63.96</v>
      </c>
      <c r="AQ7" s="24">
        <v>69.42</v>
      </c>
      <c r="AR7" s="24">
        <v>72.86</v>
      </c>
      <c r="AS7" s="24">
        <v>58.68</v>
      </c>
      <c r="AT7" s="24">
        <v>65.73</v>
      </c>
      <c r="AU7" s="24">
        <v>111.88</v>
      </c>
      <c r="AV7" s="24">
        <v>92.07</v>
      </c>
      <c r="AW7" s="24">
        <v>123.3</v>
      </c>
      <c r="AX7" s="24">
        <v>197.75</v>
      </c>
      <c r="AY7" s="24">
        <v>240.67</v>
      </c>
      <c r="AZ7" s="24">
        <v>47.72</v>
      </c>
      <c r="BA7" s="24">
        <v>44.24</v>
      </c>
      <c r="BB7" s="24">
        <v>43.07</v>
      </c>
      <c r="BC7" s="24">
        <v>45.42</v>
      </c>
      <c r="BD7" s="24">
        <v>45.01</v>
      </c>
      <c r="BE7" s="24">
        <v>48.91</v>
      </c>
      <c r="BF7" s="24">
        <v>113.25</v>
      </c>
      <c r="BG7" s="24">
        <v>133.97</v>
      </c>
      <c r="BH7" s="24">
        <v>150.08000000000001</v>
      </c>
      <c r="BI7" s="24">
        <v>78.28</v>
      </c>
      <c r="BJ7" s="24">
        <v>36.79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1141.98</v>
      </c>
      <c r="BP7" s="24">
        <v>1156.82</v>
      </c>
      <c r="BQ7" s="24">
        <v>149.30000000000001</v>
      </c>
      <c r="BR7" s="24">
        <v>113.54</v>
      </c>
      <c r="BS7" s="24">
        <v>129.61000000000001</v>
      </c>
      <c r="BT7" s="24">
        <v>127.22</v>
      </c>
      <c r="BU7" s="24">
        <v>130.85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82.27</v>
      </c>
      <c r="CA7" s="24">
        <v>75.33</v>
      </c>
      <c r="CB7" s="24">
        <v>134.41</v>
      </c>
      <c r="CC7" s="24">
        <v>168.73</v>
      </c>
      <c r="CD7" s="24">
        <v>149.87</v>
      </c>
      <c r="CE7" s="24">
        <v>154.04</v>
      </c>
      <c r="CF7" s="24">
        <v>150.43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194.42</v>
      </c>
      <c r="CL7" s="24">
        <v>215.73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45.6</v>
      </c>
      <c r="CW7" s="24">
        <v>43.28</v>
      </c>
      <c r="CX7" s="24">
        <v>74.319999999999993</v>
      </c>
      <c r="CY7" s="24">
        <v>76.900000000000006</v>
      </c>
      <c r="CZ7" s="24">
        <v>78.150000000000006</v>
      </c>
      <c r="DA7" s="24">
        <v>80.84</v>
      </c>
      <c r="DB7" s="24">
        <v>80.75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88.66</v>
      </c>
      <c r="DH7" s="24">
        <v>86.21</v>
      </c>
      <c r="DI7" s="24">
        <v>3.56</v>
      </c>
      <c r="DJ7" s="24">
        <v>7.12</v>
      </c>
      <c r="DK7" s="24">
        <v>10.66</v>
      </c>
      <c r="DL7" s="24">
        <v>14.2</v>
      </c>
      <c r="DM7" s="24">
        <v>17.739999999999998</v>
      </c>
      <c r="DN7" s="24">
        <v>24.68</v>
      </c>
      <c r="DO7" s="24">
        <v>21.36</v>
      </c>
      <c r="DP7" s="24">
        <v>22.79</v>
      </c>
      <c r="DQ7" s="24">
        <v>24.8</v>
      </c>
      <c r="DR7" s="24">
        <v>33.159999999999997</v>
      </c>
      <c r="DS7" s="24">
        <v>29.62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8.6199999999999992</v>
      </c>
      <c r="DZ7" s="24">
        <v>0.01</v>
      </c>
      <c r="EA7" s="24">
        <v>0.01</v>
      </c>
      <c r="EB7" s="24">
        <v>0.02</v>
      </c>
      <c r="EC7" s="24">
        <v>0.12</v>
      </c>
      <c r="ED7" s="24">
        <v>0.09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0.17</v>
      </c>
      <c r="EO7" s="24">
        <v>0.11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110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dcterms:created xsi:type="dcterms:W3CDTF">2025-01-24T07:12:04Z</dcterms:created>
  <dcterms:modified xsi:type="dcterms:W3CDTF">2025-02-17T05:12:35Z</dcterms:modified>
  <cp:category/>
</cp:coreProperties>
</file>