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98A375A2-0417-4E76-8FEF-A285C834FDA5}" xr6:coauthVersionLast="47" xr6:coauthVersionMax="47" xr10:uidLastSave="{00000000-0000-0000-0000-000000000000}"/>
  <workbookProtection workbookAlgorithmName="SHA-512" workbookHashValue="nm00VF7BaKTnZ7r/AJ/l4WR7ynq4irdoTNcOETcZApLPloSIeqnTkC9VND8fM0ISJnp0XUuPc2QELLmRbcEkqA==" workbookSaltValue="6DTmWYKZxXiB5hZc12vS2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<sst xmlns="http://schemas.openxmlformats.org/spreadsheetml/2006/main" count="228" uniqueCount="113">
  <si>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</si>
  <si>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</si>
  <si>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</si>
  <si>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</si>
  <si>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</si>
  <si>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</si>
  <si>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</si>
  <si>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</si>
  <si>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</si>
  <si>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</si>
  <si>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</si>
  <si>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</si>
  <si>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</si>
  <si>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</si>
  <si>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</si>
  <si>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</si>
  <si>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</si>
  <si>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</si>
  <si>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</si>
  <si>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</si>
  <si>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</si>
  <si>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</si>
  <si>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</si>
  <si>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</si>
  <si>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</si>
  <si>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</si>
  <si>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</si>
  <si>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</si>
  <si>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</si>
  <si>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</si>
  <si>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</si>
  <si>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</si>
  <si>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</si>
  <si>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</si>
  <si>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</si>
  <si>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</si>
  <si>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</si>
  <si>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</si>
  <si>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</si>
  <si>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</si>
  <si>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</si>
  <si>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</si>
  <si>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</si>
  <si>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</si>
  <si>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</si>
  <si>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</si>
  <si>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</si>
  <si>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</si>
  <si>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</si>
  <si>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</si>
  <si>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</si>
  <si>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</si>
  <si>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</si>
  <si>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</si>
  <si>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</si>
  <si>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</si>
  <si>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</si>
  <si>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</si>
  <si>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</si>
  <si>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</si>
  <si>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</si>
  <si>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</si>
  <si>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</si>
  <si>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</si>
  <si>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</si>
  <si>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</si>
  <si>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</si>
  <si>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</si>
  <si>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</si>
  <si>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</si>
  <si>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</si>
  <si>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</si>
  <si>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</si>
  <si>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</si>
  <si>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</si>
  <si>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</si>
  <si>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</si>
  <si>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</si>
  <si>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</si>
  <si>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</si>
  <si>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</si>
  <si>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</si>
  <si>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</si>
  <si>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</si>
  <si>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</si>
  <si>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</si>
  <si>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</si>
  <si>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</si>
  <si>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</si>
  <si>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</si>
  <si>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</si>
  <si>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</si>
  <si>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</si>
  <si>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</si>
  <si>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</si>
  <si>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</si>
  <si>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</si>
  <si>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</si>
  <si>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</si>
  <si>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</si>
  <si>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</si>
  <si>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</si>
  <si>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</si>
  <si>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</si>
  <si>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</si>
  <si>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</si>
  <si>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</si>
  <si>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</si>
  <si>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</si>
  <si>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</si>
  <si>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収益面では給水収益の減少等により経常収益が減少し、費用面で水道管の修繕費等や減価償却費の増加により経常費用が増加したため、前年比で減少となった。収支は継続して黒字を計上し②欠損金はない。③流動比率は平均を上回るものの、経常利益の減少や資本的収支における積極投資による現金の減少によって低下している。④企業債残高（借入金）がなく（保有する現金が自己資金）、流動資産は流動負債の４倍を超えており、現在のところは依然として財政状況は健全といえる。
　⑤の料金回収率は、物価高騰対策として水道基本料金を８か月間減免し同額を一般会計からの繰入金とした影響で、見かけ上給水収益が減少しているが、これを補正した実質の料金回収率は101.57%で100%を上回るものの、以前よりは低下してきている。⑥給水原価は平均よりも安く業務の一部民間委託等の経費削減や、⑦施設利用率が平均より高く保有施設を効率的に使用できていることの効果と考えられる一方、①経常収支比率や⑤料金回収率の動向と併せて考えると、今後の水道料金のあり方について見直していく必要がある。
　改善してきていた⑧有収率は、漏水発生の影響により低下した。まだ発見・修理できていない漏水箇所が存在すると考えられるため、令和６年度から新たな手法（相関調査）等も取り入れつつ漏水箇所の発見と修理を進めていく。</t>
    <rPh sb="39" eb="42">
      <t>スイドウカン</t>
    </rPh>
    <rPh sb="48" eb="53">
      <t>ゲンカショウキャクヒ</t>
    </rPh>
    <rPh sb="109" eb="111">
      <t>ヘイキン</t>
    </rPh>
    <rPh sb="112" eb="114">
      <t>ウワマワ</t>
    </rPh>
    <rPh sb="119" eb="121">
      <t>ケイジョウ</t>
    </rPh>
    <rPh sb="121" eb="123">
      <t>リエキ</t>
    </rPh>
    <rPh sb="124" eb="126">
      <t>ゲンショウ</t>
    </rPh>
    <rPh sb="127" eb="130">
      <t>シホンテキ</t>
    </rPh>
    <rPh sb="130" eb="132">
      <t>シュウシ</t>
    </rPh>
    <rPh sb="136" eb="140">
      <t>セッキョクトウシ</t>
    </rPh>
    <rPh sb="143" eb="145">
      <t>ゲンキン</t>
    </rPh>
    <rPh sb="146" eb="148">
      <t>ゲンショウ</t>
    </rPh>
    <rPh sb="152" eb="154">
      <t>テイカ</t>
    </rPh>
    <rPh sb="187" eb="189">
      <t>リュウドウ</t>
    </rPh>
    <rPh sb="189" eb="191">
      <t>シサン</t>
    </rPh>
    <rPh sb="192" eb="194">
      <t>リュウドウ</t>
    </rPh>
    <rPh sb="194" eb="196">
      <t>フサイ</t>
    </rPh>
    <rPh sb="198" eb="199">
      <t>バイ</t>
    </rPh>
    <rPh sb="200" eb="201">
      <t>コ</t>
    </rPh>
    <rPh sb="206" eb="208">
      <t>ゲンザイ</t>
    </rPh>
    <rPh sb="213" eb="215">
      <t>イゼン</t>
    </rPh>
    <rPh sb="218" eb="222">
      <t>ザイセイジョウキョウ</t>
    </rPh>
    <rPh sb="223" eb="225">
      <t>ケンゼン</t>
    </rPh>
    <rPh sb="234" eb="236">
      <t>リョウキン</t>
    </rPh>
    <rPh sb="236" eb="239">
      <t>カイシュウリツ</t>
    </rPh>
    <rPh sb="264" eb="266">
      <t>ドウガク</t>
    </rPh>
    <rPh sb="267" eb="271">
      <t>イッパンカイケイ</t>
    </rPh>
    <rPh sb="274" eb="277">
      <t>クリイレキン</t>
    </rPh>
    <rPh sb="280" eb="282">
      <t>エイキョウ</t>
    </rPh>
    <rPh sb="284" eb="285">
      <t>ミ</t>
    </rPh>
    <rPh sb="287" eb="288">
      <t>ジョウ</t>
    </rPh>
    <rPh sb="304" eb="306">
      <t>ホセイ</t>
    </rPh>
    <rPh sb="308" eb="310">
      <t>ジッシツ</t>
    </rPh>
    <rPh sb="311" eb="313">
      <t>リョウキン</t>
    </rPh>
    <rPh sb="313" eb="316">
      <t>カイシュウリツ</t>
    </rPh>
    <rPh sb="330" eb="332">
      <t>ウワマワ</t>
    </rPh>
    <rPh sb="337" eb="339">
      <t>イゼン</t>
    </rPh>
    <rPh sb="342" eb="344">
      <t>テイカ</t>
    </rPh>
    <rPh sb="362" eb="363">
      <t>ヤス</t>
    </rPh>
    <rPh sb="421" eb="423">
      <t>イッポウ</t>
    </rPh>
    <rPh sb="425" eb="427">
      <t>ケイジョウ</t>
    </rPh>
    <rPh sb="427" eb="429">
      <t>シュウシ</t>
    </rPh>
    <rPh sb="429" eb="431">
      <t>ヒリツ</t>
    </rPh>
    <rPh sb="433" eb="438">
      <t>リョウキ</t>
    </rPh>
    <rPh sb="439" eb="441">
      <t>ドウコウ</t>
    </rPh>
    <rPh sb="442" eb="443">
      <t>アワ</t>
    </rPh>
    <rPh sb="445" eb="446">
      <t>カンガ</t>
    </rPh>
    <rPh sb="450" eb="452">
      <t>コンゴ</t>
    </rPh>
    <rPh sb="453" eb="455">
      <t>スイドウ</t>
    </rPh>
    <rPh sb="455" eb="457">
      <t>リョウキン</t>
    </rPh>
    <rPh sb="460" eb="461">
      <t>カタ</t>
    </rPh>
    <rPh sb="465" eb="467">
      <t>ミナオ</t>
    </rPh>
    <rPh sb="471" eb="473">
      <t>ヒツヨウ</t>
    </rPh>
    <rPh sb="479" eb="481">
      <t>カイゼン</t>
    </rPh>
    <rPh sb="493" eb="495">
      <t>ロウスイ</t>
    </rPh>
    <rPh sb="495" eb="497">
      <t>ハッセイ</t>
    </rPh>
    <rPh sb="498" eb="500">
      <t>エイキョウ</t>
    </rPh>
    <rPh sb="503" eb="505">
      <t>テイカ</t>
    </rPh>
    <rPh sb="513" eb="515">
      <t>シュウリ</t>
    </rPh>
    <rPh sb="539" eb="541">
      <t>レイワ</t>
    </rPh>
    <rPh sb="542" eb="544">
      <t>ネンド</t>
    </rPh>
    <rPh sb="546" eb="547">
      <t>アラ</t>
    </rPh>
    <rPh sb="549" eb="551">
      <t>シュホウ</t>
    </rPh>
    <rPh sb="552" eb="554">
      <t>ソウカン</t>
    </rPh>
    <rPh sb="554" eb="556">
      <t>チョウサ</t>
    </rPh>
    <rPh sb="557" eb="558">
      <t>ナド</t>
    </rPh>
    <rPh sb="559" eb="560">
      <t>ト</t>
    </rPh>
    <rPh sb="561" eb="562">
      <t>イ</t>
    </rPh>
    <rPh sb="565" eb="569">
      <t>ロウスイカショ</t>
    </rPh>
    <rPh sb="570" eb="572">
      <t>ハッケン</t>
    </rPh>
    <rPh sb="573" eb="575">
      <t>シュウリ</t>
    </rPh>
    <rPh sb="576" eb="577">
      <t>スス</t>
    </rPh>
    <phoneticPr fontId="4"/>
  </si>
  <si>
    <t>　①有形固定資産減価償却率は、平均を上回っていたが、資本的収支における積極投資により概ね平均値となった。②管路経年化率は、昭和50年代の開発に伴い集中的に布設した管路が法定耐用年数を迎えて上昇しているが平均よりは低い値を維持している。①②は法定耐用年数よりも長い実耐用年数を踏まえた周期で計画的に更新する関係上、率の上昇は予定の範囲内であるが、他団体を著しく上回る経年化が進まないよう、平均値を意識した更新に努めていく。③管路更新率は、加圧ポンプ所の耐震化に多額の資金を投じたことや前年に引き続き大口径管の布設を実施した影響で更新施工延長が伸び悩み、前年より減少した。
　前述のとおり、これらの老朽化度については、一定の上昇については許容する計画で進めているものであるが、著しい老朽化を招かないよう、財源の確保を含め計画的な更新投資に努めていく。</t>
    <rPh sb="18" eb="20">
      <t>ウワマワ</t>
    </rPh>
    <rPh sb="26" eb="29">
      <t>シホンテキ</t>
    </rPh>
    <rPh sb="29" eb="31">
      <t>シュウシ</t>
    </rPh>
    <rPh sb="35" eb="37">
      <t>セッキョク</t>
    </rPh>
    <rPh sb="37" eb="39">
      <t>トウシ</t>
    </rPh>
    <rPh sb="42" eb="43">
      <t>オオム</t>
    </rPh>
    <rPh sb="44" eb="46">
      <t>ヘイキン</t>
    </rPh>
    <rPh sb="101" eb="103">
      <t>ヘイキン</t>
    </rPh>
    <rPh sb="106" eb="107">
      <t>ヒク</t>
    </rPh>
    <rPh sb="108" eb="109">
      <t>アタイ</t>
    </rPh>
    <rPh sb="110" eb="112">
      <t>イジ</t>
    </rPh>
    <rPh sb="120" eb="122">
      <t>ホウテイ</t>
    </rPh>
    <rPh sb="122" eb="126">
      <t>タイヨウネンスウ</t>
    </rPh>
    <rPh sb="129" eb="130">
      <t>ナガ</t>
    </rPh>
    <rPh sb="131" eb="136">
      <t>ジツタイヨウネンスウ</t>
    </rPh>
    <rPh sb="137" eb="138">
      <t>フ</t>
    </rPh>
    <rPh sb="141" eb="143">
      <t>シュウキ</t>
    </rPh>
    <rPh sb="144" eb="147">
      <t>ケイカクテキ</t>
    </rPh>
    <rPh sb="148" eb="150">
      <t>コウシン</t>
    </rPh>
    <rPh sb="156" eb="157">
      <t>リツ</t>
    </rPh>
    <rPh sb="158" eb="160">
      <t>ジョウショウ</t>
    </rPh>
    <rPh sb="161" eb="163">
      <t>ヨテイ</t>
    </rPh>
    <rPh sb="164" eb="167">
      <t>ハンイナイ</t>
    </rPh>
    <rPh sb="172" eb="175">
      <t>タダンタイ</t>
    </rPh>
    <rPh sb="176" eb="177">
      <t>イチジル</t>
    </rPh>
    <rPh sb="179" eb="181">
      <t>ウワマワ</t>
    </rPh>
    <rPh sb="182" eb="184">
      <t>ケイネン</t>
    </rPh>
    <rPh sb="184" eb="185">
      <t>カ</t>
    </rPh>
    <rPh sb="186" eb="187">
      <t>スス</t>
    </rPh>
    <rPh sb="193" eb="195">
      <t>ヘイキン</t>
    </rPh>
    <rPh sb="195" eb="196">
      <t>アタイ</t>
    </rPh>
    <rPh sb="197" eb="199">
      <t>イシキ</t>
    </rPh>
    <rPh sb="201" eb="203">
      <t>コウシン</t>
    </rPh>
    <rPh sb="204" eb="205">
      <t>ツト</t>
    </rPh>
    <rPh sb="218" eb="220">
      <t>カアツ</t>
    </rPh>
    <rPh sb="223" eb="224">
      <t>トコロ</t>
    </rPh>
    <rPh sb="225" eb="228">
      <t>タイシンカ</t>
    </rPh>
    <rPh sb="229" eb="231">
      <t>タガク</t>
    </rPh>
    <rPh sb="232" eb="234">
      <t>シキン</t>
    </rPh>
    <rPh sb="241" eb="243">
      <t>ゼンネン</t>
    </rPh>
    <rPh sb="244" eb="245">
      <t>ヒ</t>
    </rPh>
    <rPh sb="246" eb="247">
      <t>ツヅ</t>
    </rPh>
    <rPh sb="286" eb="288">
      <t>ゼンジュツ</t>
    </rPh>
    <rPh sb="350" eb="352">
      <t>ザイゲン</t>
    </rPh>
    <rPh sb="353" eb="355">
      <t>カクホ</t>
    </rPh>
    <rPh sb="356" eb="357">
      <t>フク</t>
    </rPh>
    <rPh sb="358" eb="361">
      <t>ケイカクテキ</t>
    </rPh>
    <phoneticPr fontId="4"/>
  </si>
  <si>
    <t>　現状は、保有する資産を効率的に利用して経営できているが、その分施設能力の余裕は少なく、施設の老朽化が進んだ場合の影響が大きい経営状況となっている。投資財源を確保し、適切な更新投資により施設の老朽化を一定の水準に抑制することが必要である。
　今後は、令和２年度に策定した経営戦略を改定し、今後の収支の見通しや料金のあり方について検討を進めていく。</t>
    <rPh sb="31" eb="32">
      <t>ブン</t>
    </rPh>
    <rPh sb="32" eb="34">
      <t>シセツ</t>
    </rPh>
    <rPh sb="34" eb="36">
      <t>ノウリョク</t>
    </rPh>
    <rPh sb="37" eb="39">
      <t>ヨユウ</t>
    </rPh>
    <rPh sb="40" eb="41">
      <t>スク</t>
    </rPh>
    <rPh sb="83" eb="85">
      <t>テキセツ</t>
    </rPh>
    <rPh sb="100" eb="102">
      <t>イッテイ</t>
    </rPh>
    <rPh sb="103" eb="105">
      <t>スイジュン</t>
    </rPh>
    <rPh sb="113" eb="115">
      <t>ヒツヨウ</t>
    </rPh>
    <rPh sb="140" eb="14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</si>
</sst>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1.26</c:v>
                </c:pt>
                <c:pt idx="1">
                  <c:v>0.94</c:v>
                </c:pt>
                <c:pt idx="2">
                  <c:v>0.55000000000000004</c:v>
                </c:pt>
                <c:pt idx="3">
                  <c:v>1.01</c:v>
                </c:pt>
                <c:pt idx="4">
                  <c:v>0.71</c:v>
                </c:pt>
              </c:numCache>
            </c:numRef>
          </c:val>
          <c:extLst>
            <c:ext xmlns:c16="http://schemas.microsoft.com/office/drawing/2014/chart" uri="{C3380CC4-5D6E-409C-BE32-E72D297353CC}">
              <c16:uniqueId val="{00000000-7C68-476A-A045-2A543F6EE5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C68-476A-A045-2A543F6EE5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78.17</c:v>
                </c:pt>
                <c:pt idx="1">
                  <c:v>78.89</c:v>
                </c:pt>
                <c:pt idx="2">
                  <c:v>79.13</c:v>
                </c:pt>
                <c:pt idx="3">
                  <c:v>77.099999999999994</c:v>
                </c:pt>
                <c:pt idx="4">
                  <c:v>78.06</c:v>
                </c:pt>
              </c:numCache>
            </c:numRef>
          </c:val>
          <c:extLst>
            <c:ext xmlns:c16="http://schemas.microsoft.com/office/drawing/2014/chart" uri="{C3380CC4-5D6E-409C-BE32-E72D297353CC}">
              <c16:uniqueId val="{00000000-6D39-4F57-8954-D9E7FF3E3E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6D39-4F57-8954-D9E7FF3E3E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88.41</c:v>
                </c:pt>
                <c:pt idx="1">
                  <c:v>88.43</c:v>
                </c:pt>
                <c:pt idx="2">
                  <c:v>88.5</c:v>
                </c:pt>
                <c:pt idx="3">
                  <c:v>89.29</c:v>
                </c:pt>
                <c:pt idx="4">
                  <c:v>87.2</c:v>
                </c:pt>
              </c:numCache>
            </c:numRef>
          </c:val>
          <c:extLst>
            <c:ext xmlns:c16="http://schemas.microsoft.com/office/drawing/2014/chart" uri="{C3380CC4-5D6E-409C-BE32-E72D297353CC}">
              <c16:uniqueId val="{00000000-1F2B-4A22-9AC2-A090BA7BF4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1F2B-4A22-9AC2-A090BA7BF4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114.86</c:v>
                </c:pt>
                <c:pt idx="1">
                  <c:v>113.86</c:v>
                </c:pt>
                <c:pt idx="2">
                  <c:v>112.13</c:v>
                </c:pt>
                <c:pt idx="3">
                  <c:v>107.41</c:v>
                </c:pt>
                <c:pt idx="4">
                  <c:v>104.93</c:v>
                </c:pt>
              </c:numCache>
            </c:numRef>
          </c:val>
          <c:extLst>
            <c:ext xmlns:c16="http://schemas.microsoft.com/office/drawing/2014/chart" uri="{C3380CC4-5D6E-409C-BE32-E72D297353CC}">
              <c16:uniqueId val="{00000000-A7EA-4C1F-A5F1-68D75C6B61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7EA-4C1F-A5F1-68D75C6B61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50.55</c:v>
                </c:pt>
                <c:pt idx="1">
                  <c:v>50.98</c:v>
                </c:pt>
                <c:pt idx="2">
                  <c:v>51.75</c:v>
                </c:pt>
                <c:pt idx="3">
                  <c:v>52.06</c:v>
                </c:pt>
                <c:pt idx="4">
                  <c:v>51.93</c:v>
                </c:pt>
              </c:numCache>
            </c:numRef>
          </c:val>
          <c:extLst>
            <c:ext xmlns:c16="http://schemas.microsoft.com/office/drawing/2014/chart" uri="{C3380CC4-5D6E-409C-BE32-E72D297353CC}">
              <c16:uniqueId val="{00000000-2069-430F-811F-6A679DDDBB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2069-430F-811F-6A679DDDBB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11.28</c:v>
                </c:pt>
                <c:pt idx="1">
                  <c:v>11.75</c:v>
                </c:pt>
                <c:pt idx="2">
                  <c:v>11.95</c:v>
                </c:pt>
                <c:pt idx="3">
                  <c:v>14.08</c:v>
                </c:pt>
                <c:pt idx="4">
                  <c:v>14.46</c:v>
                </c:pt>
              </c:numCache>
            </c:numRef>
          </c:val>
          <c:extLst>
            <c:ext xmlns:c16="http://schemas.microsoft.com/office/drawing/2014/chart" uri="{C3380CC4-5D6E-409C-BE32-E72D297353CC}">
              <c16:uniqueId val="{00000000-4D19-40E5-BA3C-DE3942BA85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4D19-40E5-BA3C-DE3942BA85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4-4170-99FC-29B5F6E3E9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3A4-4170-99FC-29B5F6E3E9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690.18</c:v>
                </c:pt>
                <c:pt idx="1">
                  <c:v>904.66</c:v>
                </c:pt>
                <c:pt idx="2">
                  <c:v>807.09</c:v>
                </c:pt>
                <c:pt idx="3">
                  <c:v>571.84</c:v>
                </c:pt>
                <c:pt idx="4">
                  <c:v>403.35</c:v>
                </c:pt>
              </c:numCache>
            </c:numRef>
          </c:val>
          <c:extLst>
            <c:ext xmlns:c16="http://schemas.microsoft.com/office/drawing/2014/chart" uri="{C3380CC4-5D6E-409C-BE32-E72D297353CC}">
              <c16:uniqueId val="{00000000-08EA-49A1-9963-9BA06F4602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8EA-49A1-9963-9BA06F4602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92-4D96-87E6-3D397F93E3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F392-4D96-87E6-3D397F93E3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114.21</c:v>
                </c:pt>
                <c:pt idx="1">
                  <c:v>113.21</c:v>
                </c:pt>
                <c:pt idx="2">
                  <c:v>111.27</c:v>
                </c:pt>
                <c:pt idx="3">
                  <c:v>96.38</c:v>
                </c:pt>
                <c:pt idx="4">
                  <c:v>90.15</c:v>
                </c:pt>
              </c:numCache>
            </c:numRef>
          </c:val>
          <c:extLst>
            <c:ext xmlns:c16="http://schemas.microsoft.com/office/drawing/2014/chart" uri="{C3380CC4-5D6E-409C-BE32-E72D297353CC}">
              <c16:uniqueId val="{00000000-3506-4CF4-880D-2F7D39738B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3506-4CF4-880D-2F7D39738B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99.35</c:v>
                </c:pt>
                <c:pt idx="1">
                  <c:v>98.37</c:v>
                </c:pt>
                <c:pt idx="2">
                  <c:v>101.03</c:v>
                </c:pt>
                <c:pt idx="3">
                  <c:v>106.68</c:v>
                </c:pt>
                <c:pt idx="4">
                  <c:v>110.61</c:v>
                </c:pt>
              </c:numCache>
            </c:numRef>
          </c:val>
          <c:extLst>
            <c:ext xmlns:c16="http://schemas.microsoft.com/office/drawing/2014/chart" uri="{C3380CC4-5D6E-409C-BE32-E72D297353CC}">
              <c16:uniqueId val="{00000000-F72F-493B-B9A4-53542B5809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72F-493B-B9A4-53542B5809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犬山市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72005</v>
      </c>
      <c r="AM8" s="44"/>
      <c r="AN8" s="44"/>
      <c r="AO8" s="44"/>
      <c r="AP8" s="44"/>
      <c r="AQ8" s="44"/>
      <c r="AR8" s="44"/>
      <c r="AS8" s="44"/>
      <c r="AT8" s="45">
        <f>データ!$S$6</f>
        <v>74.900000000000006</v>
      </c>
      <c r="AU8" s="46"/>
      <c r="AV8" s="46"/>
      <c r="AW8" s="46"/>
      <c r="AX8" s="46"/>
      <c r="AY8" s="46"/>
      <c r="AZ8" s="46"/>
      <c r="BA8" s="46"/>
      <c r="BB8" s="47">
        <f>データ!$T$6</f>
        <v>961.35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96.07</v>
      </c>
      <c r="J10" s="46"/>
      <c r="K10" s="46"/>
      <c r="L10" s="46"/>
      <c r="M10" s="46"/>
      <c r="N10" s="46"/>
      <c r="O10" s="80"/>
      <c r="P10" s="47">
        <f>データ!$P$6</f>
        <v>99.84</v>
      </c>
      <c r="Q10" s="47"/>
      <c r="R10" s="47"/>
      <c r="S10" s="47"/>
      <c r="T10" s="47"/>
      <c r="U10" s="47"/>
      <c r="V10" s="47"/>
      <c r="W10" s="44">
        <f>データ!$Q$6</f>
        <v>1479</v>
      </c>
      <c r="X10" s="44"/>
      <c r="Y10" s="44"/>
      <c r="Z10" s="44"/>
      <c r="AA10" s="44"/>
      <c r="AB10" s="44"/>
      <c r="AC10" s="44"/>
      <c r="AD10" s="2"/>
      <c r="AE10" s="2"/>
      <c r="AF10" s="2"/>
      <c r="AG10" s="2"/>
      <c r="AH10" s="2"/>
      <c r="AI10" s="2"/>
      <c r="AJ10" s="2"/>
      <c r="AK10" s="2"/>
      <c r="AL10" s="44">
        <f>データ!$U$6</f>
        <v>71409</v>
      </c>
      <c r="AM10" s="44"/>
      <c r="AN10" s="44"/>
      <c r="AO10" s="44"/>
      <c r="AP10" s="44"/>
      <c r="AQ10" s="44"/>
      <c r="AR10" s="44"/>
      <c r="AS10" s="44"/>
      <c r="AT10" s="45">
        <f>データ!$V$6</f>
        <v>74.900000000000006</v>
      </c>
      <c r="AU10" s="46"/>
      <c r="AV10" s="46"/>
      <c r="AW10" s="46"/>
      <c r="AX10" s="46"/>
      <c r="AY10" s="46"/>
      <c r="AZ10" s="46"/>
      <c r="BA10" s="46"/>
      <c r="BB10" s="47">
        <f>データ!$W$6</f>
        <v>953.39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xr2H0Vtr9tRj9cTMFeT0TxskooqAemzi+w+OmHdhBX4Cc/puz57hOPduH97vQI+zeYFbMe6lcwbqvLr36Dww==" saltValue="k+pwQKLdsGlGT47oS2n6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232157</v>
      </c>
      <c r="D6" s="20">
        <f t="shared" si="3"/>
        <v>46</v>
      </c>
      <c r="E6" s="20">
        <f t="shared" si="3"/>
        <v>1</v>
      </c>
      <c r="F6" s="20">
        <f t="shared" si="3"/>
        <v>0</v>
      </c>
      <c r="G6" s="20">
        <f t="shared" si="3"/>
        <v>1</v>
      </c>
      <c r="H6" s="20" t="str">
        <f t="shared" si="3"/>
        <v>愛知県　犬山市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96.07</v>
      </c>
      <c r="P6" s="21">
        <f t="shared" si="3"/>
        <v>99.84</v>
      </c>
      <c r="Q6" s="21">
        <f t="shared" si="3"/>
        <v>1479</v>
      </c>
      <c r="R6" s="21">
        <f t="shared" si="3"/>
        <v>72005</v>
      </c>
      <c r="S6" s="21">
        <f t="shared" si="3"/>
        <v>74.900000000000006</v>
      </c>
      <c r="T6" s="21">
        <f t="shared" si="3"/>
        <v>961.35</v>
      </c>
      <c r="U6" s="21">
        <f t="shared" si="3"/>
        <v>71409</v>
      </c>
      <c r="V6" s="21">
        <f t="shared" si="3"/>
        <v>74.900000000000006</v>
      </c>
      <c r="W6" s="21">
        <f t="shared" si="3"/>
        <v>953.39</v>
      </c>
      <c r="X6" s="22">
        <f>IF(X7="",NA(),X7)</f>
        <v>114.86</v>
      </c>
      <c r="Y6" s="22">
        <f t="shared" ref="Y6:AG6" si="4">IF(Y7="",NA(),Y7)</f>
        <v>113.86</v>
      </c>
      <c r="Z6" s="22">
        <f t="shared" si="4"/>
        <v>112.13</v>
      </c>
      <c r="AA6" s="22">
        <f t="shared" si="4"/>
        <v>107.41</v>
      </c>
      <c r="AB6" s="22">
        <f t="shared" si="4"/>
        <v>104.93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690.18</v>
      </c>
      <c r="AU6" s="22">
        <f t="shared" ref="AU6:BC6" si="6">IF(AU7="",NA(),AU7)</f>
        <v>904.66</v>
      </c>
      <c r="AV6" s="22">
        <f t="shared" si="6"/>
        <v>807.09</v>
      </c>
      <c r="AW6" s="22">
        <f t="shared" si="6"/>
        <v>571.84</v>
      </c>
      <c r="AX6" s="22">
        <f t="shared" si="6"/>
        <v>403.35</v>
      </c>
      <c r="AY6" s="22">
        <f t="shared" si="6"/>
        <v>360.86</v>
      </c>
      <c r="AZ6" s="22">
        <f t="shared" si="6"/>
        <v>350.79</v>
      </c>
      <c r="BA6" s="22">
        <f t="shared" si="6"/>
        <v>354.57</v>
      </c>
      <c r="BB6" s="22">
        <f t="shared" si="6"/>
        <v>357.74</v>
      </c>
      <c r="BC6" s="22">
        <f t="shared" si="6"/>
        <v>344.88</v>
      </c>
      <c r="BD6" s="21" t="str">
        <f>IF(BD7="","",IF(BD7="-","【-】","【"&amp;SUBSTITUTE(TEXT(BD7,"#,##0.00"),"-","△")&amp;"】"))</f>
        <v>【243.36】</v>
      </c>
      <c r="BE6" s="21">
        <f>IF(BE7="",NA(),BE7)</f>
        <v>0</v>
      </c>
      <c r="BF6" s="21">
        <f t="shared" ref="BF6:BN6" si="7">IF(BF7="",NA(),BF7)</f>
        <v>0</v>
      </c>
      <c r="BG6" s="21">
        <f t="shared" si="7"/>
        <v>0</v>
      </c>
      <c r="BH6" s="21">
        <f t="shared" si="7"/>
        <v>0</v>
      </c>
      <c r="BI6" s="21">
        <f t="shared" si="7"/>
        <v>0</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114.21</v>
      </c>
      <c r="BQ6" s="22">
        <f t="shared" ref="BQ6:BY6" si="8">IF(BQ7="",NA(),BQ7)</f>
        <v>113.21</v>
      </c>
      <c r="BR6" s="22">
        <f t="shared" si="8"/>
        <v>111.27</v>
      </c>
      <c r="BS6" s="22">
        <f t="shared" si="8"/>
        <v>96.38</v>
      </c>
      <c r="BT6" s="22">
        <f t="shared" si="8"/>
        <v>90.15</v>
      </c>
      <c r="BU6" s="22">
        <f t="shared" si="8"/>
        <v>103.32</v>
      </c>
      <c r="BV6" s="22">
        <f t="shared" si="8"/>
        <v>100.85</v>
      </c>
      <c r="BW6" s="22">
        <f t="shared" si="8"/>
        <v>103.79</v>
      </c>
      <c r="BX6" s="22">
        <f t="shared" si="8"/>
        <v>98.3</v>
      </c>
      <c r="BY6" s="22">
        <f t="shared" si="8"/>
        <v>98.89</v>
      </c>
      <c r="BZ6" s="21" t="str">
        <f>IF(BZ7="","",IF(BZ7="-","【-】","【"&amp;SUBSTITUTE(TEXT(BZ7,"#,##0.00"),"-","△")&amp;"】"))</f>
        <v>【97.82】</v>
      </c>
      <c r="CA6" s="22">
        <f>IF(CA7="",NA(),CA7)</f>
        <v>99.35</v>
      </c>
      <c r="CB6" s="22">
        <f t="shared" ref="CB6:CJ6" si="9">IF(CB7="",NA(),CB7)</f>
        <v>98.37</v>
      </c>
      <c r="CC6" s="22">
        <f t="shared" si="9"/>
        <v>101.03</v>
      </c>
      <c r="CD6" s="22">
        <f t="shared" si="9"/>
        <v>106.68</v>
      </c>
      <c r="CE6" s="22">
        <f t="shared" si="9"/>
        <v>110.61</v>
      </c>
      <c r="CF6" s="22">
        <f t="shared" si="9"/>
        <v>168.56</v>
      </c>
      <c r="CG6" s="22">
        <f t="shared" si="9"/>
        <v>167.1</v>
      </c>
      <c r="CH6" s="22">
        <f t="shared" si="9"/>
        <v>167.86</v>
      </c>
      <c r="CI6" s="22">
        <f t="shared" si="9"/>
        <v>173.68</v>
      </c>
      <c r="CJ6" s="22">
        <f t="shared" si="9"/>
        <v>174.52</v>
      </c>
      <c r="CK6" s="21" t="str">
        <f>IF(CK7="","",IF(CK7="-","【-】","【"&amp;SUBSTITUTE(TEXT(CK7,"#,##0.00"),"-","△")&amp;"】"))</f>
        <v>【177.56】</v>
      </c>
      <c r="CL6" s="22">
        <f>IF(CL7="",NA(),CL7)</f>
        <v>78.17</v>
      </c>
      <c r="CM6" s="22">
        <f t="shared" ref="CM6:CU6" si="10">IF(CM7="",NA(),CM7)</f>
        <v>78.89</v>
      </c>
      <c r="CN6" s="22">
        <f t="shared" si="10"/>
        <v>79.13</v>
      </c>
      <c r="CO6" s="22">
        <f t="shared" si="10"/>
        <v>77.099999999999994</v>
      </c>
      <c r="CP6" s="22">
        <f t="shared" si="10"/>
        <v>78.06</v>
      </c>
      <c r="CQ6" s="22">
        <f t="shared" si="10"/>
        <v>59.51</v>
      </c>
      <c r="CR6" s="22">
        <f t="shared" si="10"/>
        <v>59.91</v>
      </c>
      <c r="CS6" s="22">
        <f t="shared" si="10"/>
        <v>59.4</v>
      </c>
      <c r="CT6" s="22">
        <f t="shared" si="10"/>
        <v>59.24</v>
      </c>
      <c r="CU6" s="22">
        <f t="shared" si="10"/>
        <v>58.77</v>
      </c>
      <c r="CV6" s="21" t="str">
        <f>IF(CV7="","",IF(CV7="-","【-】","【"&amp;SUBSTITUTE(TEXT(CV7,"#,##0.00"),"-","△")&amp;"】"))</f>
        <v>【59.81】</v>
      </c>
      <c r="CW6" s="22">
        <f>IF(CW7="",NA(),CW7)</f>
        <v>88.41</v>
      </c>
      <c r="CX6" s="22">
        <f t="shared" ref="CX6:DF6" si="11">IF(CX7="",NA(),CX7)</f>
        <v>88.43</v>
      </c>
      <c r="CY6" s="22">
        <f t="shared" si="11"/>
        <v>88.5</v>
      </c>
      <c r="CZ6" s="22">
        <f t="shared" si="11"/>
        <v>89.29</v>
      </c>
      <c r="DA6" s="22">
        <f t="shared" si="11"/>
        <v>87.2</v>
      </c>
      <c r="DB6" s="22">
        <f t="shared" si="11"/>
        <v>87.08</v>
      </c>
      <c r="DC6" s="22">
        <f t="shared" si="11"/>
        <v>87.26</v>
      </c>
      <c r="DD6" s="22">
        <f t="shared" si="11"/>
        <v>87.57</v>
      </c>
      <c r="DE6" s="22">
        <f t="shared" si="11"/>
        <v>87.26</v>
      </c>
      <c r="DF6" s="22">
        <f t="shared" si="11"/>
        <v>86.95</v>
      </c>
      <c r="DG6" s="21" t="str">
        <f>IF(DG7="","",IF(DG7="-","【-】","【"&amp;SUBSTITUTE(TEXT(DG7,"#,##0.00"),"-","△")&amp;"】"))</f>
        <v>【89.42】</v>
      </c>
      <c r="DH6" s="22">
        <f>IF(DH7="",NA(),DH7)</f>
        <v>50.55</v>
      </c>
      <c r="DI6" s="22">
        <f t="shared" ref="DI6:DQ6" si="12">IF(DI7="",NA(),DI7)</f>
        <v>50.98</v>
      </c>
      <c r="DJ6" s="22">
        <f t="shared" si="12"/>
        <v>51.75</v>
      </c>
      <c r="DK6" s="22">
        <f t="shared" si="12"/>
        <v>52.06</v>
      </c>
      <c r="DL6" s="22">
        <f t="shared" si="12"/>
        <v>51.93</v>
      </c>
      <c r="DM6" s="22">
        <f t="shared" si="12"/>
        <v>48.55</v>
      </c>
      <c r="DN6" s="22">
        <f t="shared" si="12"/>
        <v>49.2</v>
      </c>
      <c r="DO6" s="22">
        <f t="shared" si="12"/>
        <v>50.01</v>
      </c>
      <c r="DP6" s="22">
        <f t="shared" si="12"/>
        <v>50.99</v>
      </c>
      <c r="DQ6" s="22">
        <f t="shared" si="12"/>
        <v>51.79</v>
      </c>
      <c r="DR6" s="21" t="str">
        <f>IF(DR7="","",IF(DR7="-","【-】","【"&amp;SUBSTITUTE(TEXT(DR7,"#,##0.00"),"-","△")&amp;"】"))</f>
        <v>【52.02】</v>
      </c>
      <c r="DS6" s="22">
        <f>IF(DS7="",NA(),DS7)</f>
        <v>11.28</v>
      </c>
      <c r="DT6" s="22">
        <f t="shared" ref="DT6:EB6" si="13">IF(DT7="",NA(),DT7)</f>
        <v>11.75</v>
      </c>
      <c r="DU6" s="22">
        <f t="shared" si="13"/>
        <v>11.95</v>
      </c>
      <c r="DV6" s="22">
        <f t="shared" si="13"/>
        <v>14.08</v>
      </c>
      <c r="DW6" s="22">
        <f t="shared" si="13"/>
        <v>14.46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1.26</v>
      </c>
      <c r="EE6" s="22">
        <f t="shared" ref="EE6:EM6" si="14">IF(EE7="",NA(),EE7)</f>
        <v>0.94</v>
      </c>
      <c r="EF6" s="22">
        <f t="shared" si="14"/>
        <v>0.55000000000000004</v>
      </c>
      <c r="EG6" s="22">
        <f t="shared" si="14"/>
        <v>1.01</v>
      </c>
      <c r="EH6" s="22">
        <f t="shared" si="14"/>
        <v>0.71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232157</v>
      </c>
      <c r="D7" s="24">
        <v>46</v>
      </c>
      <c r="E7" s="24">
        <v>1</v>
      </c>
      <c r="F7" s="24">
        <v>0</v>
      </c>
      <c r="G7" s="24">
        <v>1</v>
      </c>
      <c r="H7" s="24" t="s">
        <v>93</v>
      </c>
      <c r="I7" s="24" t="s">
        <v>94</v>
      </c>
      <c r="J7" s="24" t="s">
        <v>95</v>
      </c>
      <c r="K7" s="24" t="s">
        <v>96</v>
      </c>
      <c r="L7" s="24" t="s">
        <v>97</v>
      </c>
      <c r="M7" s="24" t="s">
        <v>98</v>
      </c>
      <c r="N7" s="25" t="s">
        <v>99</v>
      </c>
      <c r="O7" s="25">
        <v>96.07</v>
      </c>
      <c r="P7" s="25">
        <v>99.84</v>
      </c>
      <c r="Q7" s="25">
        <v>1479</v>
      </c>
      <c r="R7" s="25">
        <v>72005</v>
      </c>
      <c r="S7" s="25">
        <v>74.900000000000006</v>
      </c>
      <c r="T7" s="25">
        <v>961.35</v>
      </c>
      <c r="U7" s="25">
        <v>71409</v>
      </c>
      <c r="V7" s="25">
        <v>74.900000000000006</v>
      </c>
      <c r="W7" s="25">
        <v>953.39</v>
      </c>
      <c r="X7" s="25">
        <v>114.86</v>
      </c>
      <c r="Y7" s="25">
        <v>113.86</v>
      </c>
      <c r="Z7" s="25">
        <v>112.13</v>
      </c>
      <c r="AA7" s="25">
        <v>107.41</v>
      </c>
      <c r="AB7" s="25">
        <v>104.93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690.18</v>
      </c>
      <c r="AU7" s="25">
        <v>904.66</v>
      </c>
      <c r="AV7" s="25">
        <v>807.09</v>
      </c>
      <c r="AW7" s="25">
        <v>571.84</v>
      </c>
      <c r="AX7" s="25">
        <v>403.35</v>
      </c>
      <c r="AY7" s="25">
        <v>360.86</v>
      </c>
      <c r="AZ7" s="25">
        <v>350.79</v>
      </c>
      <c r="BA7" s="25">
        <v>354.57</v>
      </c>
      <c r="BB7" s="25">
        <v>357.74</v>
      </c>
      <c r="BC7" s="25">
        <v>344.88</v>
      </c>
      <c r="BD7" s="25">
        <v>243.36</v>
      </c>
      <c r="BE7" s="25">
        <v>0</v>
      </c>
      <c r="BF7" s="25">
        <v>0</v>
      </c>
      <c r="BG7" s="25">
        <v>0</v>
      </c>
      <c r="BH7" s="25">
        <v>0</v>
      </c>
      <c r="BI7" s="25">
        <v>0</v>
      </c>
      <c r="BJ7" s="25">
        <v>309.27999999999997</v>
      </c>
      <c r="BK7" s="25">
        <v>322.92</v>
      </c>
      <c r="BL7" s="25">
        <v>303.45999999999998</v>
      </c>
      <c r="BM7" s="25">
        <v>307.27999999999997</v>
      </c>
      <c r="BN7" s="25">
        <v>304.02</v>
      </c>
      <c r="BO7" s="25">
        <v>265.93</v>
      </c>
      <c r="BP7" s="25">
        <v>114.21</v>
      </c>
      <c r="BQ7" s="25">
        <v>113.21</v>
      </c>
      <c r="BR7" s="25">
        <v>111.27</v>
      </c>
      <c r="BS7" s="25">
        <v>96.38</v>
      </c>
      <c r="BT7" s="25">
        <v>90.15</v>
      </c>
      <c r="BU7" s="25">
        <v>103.32</v>
      </c>
      <c r="BV7" s="25">
        <v>100.85</v>
      </c>
      <c r="BW7" s="25">
        <v>103.79</v>
      </c>
      <c r="BX7" s="25">
        <v>98.3</v>
      </c>
      <c r="BY7" s="25">
        <v>98.89</v>
      </c>
      <c r="BZ7" s="25">
        <v>97.82</v>
      </c>
      <c r="CA7" s="25">
        <v>99.35</v>
      </c>
      <c r="CB7" s="25">
        <v>98.37</v>
      </c>
      <c r="CC7" s="25">
        <v>101.03</v>
      </c>
      <c r="CD7" s="25">
        <v>106.68</v>
      </c>
      <c r="CE7" s="25">
        <v>110.61</v>
      </c>
      <c r="CF7" s="25">
        <v>168.56</v>
      </c>
      <c r="CG7" s="25">
        <v>167.1</v>
      </c>
      <c r="CH7" s="25">
        <v>167.86</v>
      </c>
      <c r="CI7" s="25">
        <v>173.68</v>
      </c>
      <c r="CJ7" s="25">
        <v>174.52</v>
      </c>
      <c r="CK7" s="25">
        <v>177.56</v>
      </c>
      <c r="CL7" s="25">
        <v>78.17</v>
      </c>
      <c r="CM7" s="25">
        <v>78.89</v>
      </c>
      <c r="CN7" s="25">
        <v>79.13</v>
      </c>
      <c r="CO7" s="25">
        <v>77.099999999999994</v>
      </c>
      <c r="CP7" s="25">
        <v>78.06</v>
      </c>
      <c r="CQ7" s="25">
        <v>59.51</v>
      </c>
      <c r="CR7" s="25">
        <v>59.91</v>
      </c>
      <c r="CS7" s="25">
        <v>59.4</v>
      </c>
      <c r="CT7" s="25">
        <v>59.24</v>
      </c>
      <c r="CU7" s="25">
        <v>58.77</v>
      </c>
      <c r="CV7" s="25">
        <v>59.81</v>
      </c>
      <c r="CW7" s="25">
        <v>88.41</v>
      </c>
      <c r="CX7" s="25">
        <v>88.43</v>
      </c>
      <c r="CY7" s="25">
        <v>88.5</v>
      </c>
      <c r="CZ7" s="25">
        <v>89.29</v>
      </c>
      <c r="DA7" s="25">
        <v>87.2</v>
      </c>
      <c r="DB7" s="25">
        <v>87.08</v>
      </c>
      <c r="DC7" s="25">
        <v>87.26</v>
      </c>
      <c r="DD7" s="25">
        <v>87.57</v>
      </c>
      <c r="DE7" s="25">
        <v>87.26</v>
      </c>
      <c r="DF7" s="25">
        <v>86.95</v>
      </c>
      <c r="DG7" s="25">
        <v>89.42</v>
      </c>
      <c r="DH7" s="25">
        <v>50.55</v>
      </c>
      <c r="DI7" s="25">
        <v>50.98</v>
      </c>
      <c r="DJ7" s="25">
        <v>51.75</v>
      </c>
      <c r="DK7" s="25">
        <v>52.06</v>
      </c>
      <c r="DL7" s="25">
        <v>51.93</v>
      </c>
      <c r="DM7" s="25">
        <v>48.55</v>
      </c>
      <c r="DN7" s="25">
        <v>49.2</v>
      </c>
      <c r="DO7" s="25">
        <v>50.01</v>
      </c>
      <c r="DP7" s="25">
        <v>50.99</v>
      </c>
      <c r="DQ7" s="25">
        <v>51.79</v>
      </c>
      <c r="DR7" s="25">
        <v>52.02</v>
      </c>
      <c r="DS7" s="25">
        <v>11.28</v>
      </c>
      <c r="DT7" s="25">
        <v>11.75</v>
      </c>
      <c r="DU7" s="25">
        <v>11.95</v>
      </c>
      <c r="DV7" s="25">
        <v>14.08</v>
      </c>
      <c r="DW7" s="25">
        <v>14.46</v>
      </c>
      <c r="DX7" s="25">
        <v>17.11</v>
      </c>
      <c r="DY7" s="25">
        <v>18.329999999999998</v>
      </c>
      <c r="DZ7" s="25">
        <v>20.27</v>
      </c>
      <c r="EA7" s="25">
        <v>21.69</v>
      </c>
      <c r="EB7" s="25">
        <v>23.19</v>
      </c>
      <c r="EC7" s="25">
        <v>25.37</v>
      </c>
      <c r="ED7" s="25">
        <v>1.26</v>
      </c>
      <c r="EE7" s="25">
        <v>0.94</v>
      </c>
      <c r="EF7" s="25">
        <v>0.55000000000000004</v>
      </c>
      <c r="EG7" s="25">
        <v>1.01</v>
      </c>
      <c r="EH7" s="25">
        <v>0.71</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2025-01-24T06:50:33Z</dcterms:created>
  <dcterms:modified xsi:type="dcterms:W3CDTF">2025-02-18T00:21:51Z</dcterms:modified>
  <cp:category/>
</cp:coreProperties>
</file>