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7　常滑市　〇\病院事業\"/>
    </mc:Choice>
  </mc:AlternateContent>
  <xr:revisionPtr revIDLastSave="0" documentId="13_ncr:1_{91FF91F4-4B77-4016-B351-B27305F41BEE}" xr6:coauthVersionLast="47" xr6:coauthVersionMax="47" xr10:uidLastSave="{00000000-0000-0000-0000-000000000000}"/>
  <workbookProtection workbookAlgorithmName="SHA-512" workbookHashValue="aZWQ/8Y5uM/lWzi424zLiogYlP6i6GW5gG1xjzO0B6vOF6ZOsh0xAlfZISJ518USkuvLPPxsFnA7HuSpkKnHBQ==" workbookSaltValue="Lcu4ygEhuWZGm/y3KBYfTQ=="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KV79" i="4" s="1"/>
  <c r="EZ7" i="5"/>
  <c r="EX7" i="5"/>
  <c r="EW7" i="5"/>
  <c r="EV7" i="5"/>
  <c r="HX80" i="4" s="1"/>
  <c r="EU7" i="5"/>
  <c r="ET7" i="5"/>
  <c r="ES7" i="5"/>
  <c r="ER7" i="5"/>
  <c r="EQ7" i="5"/>
  <c r="EP7" i="5"/>
  <c r="EO7" i="5"/>
  <c r="EM7" i="5"/>
  <c r="EL7" i="5"/>
  <c r="EK7" i="5"/>
  <c r="EJ7" i="5"/>
  <c r="EI7" i="5"/>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KU55" i="4" s="1"/>
  <c r="DH7" i="5"/>
  <c r="DF7" i="5"/>
  <c r="DE7" i="5"/>
  <c r="DD7" i="5"/>
  <c r="HV56" i="4" s="1"/>
  <c r="DC7" i="5"/>
  <c r="DB7" i="5"/>
  <c r="DA7" i="5"/>
  <c r="CZ7" i="5"/>
  <c r="CY7" i="5"/>
  <c r="CX7" i="5"/>
  <c r="CW7" i="5"/>
  <c r="CU7" i="5"/>
  <c r="CT7" i="5"/>
  <c r="CS7" i="5"/>
  <c r="CR7" i="5"/>
  <c r="CQ7" i="5"/>
  <c r="CP7" i="5"/>
  <c r="CO7" i="5"/>
  <c r="CN7" i="5"/>
  <c r="CM7" i="5"/>
  <c r="DS55" i="4" s="1"/>
  <c r="CL7" i="5"/>
  <c r="CJ7" i="5"/>
  <c r="BX56" i="4" s="1"/>
  <c r="CI7" i="5"/>
  <c r="CH7" i="5"/>
  <c r="AT56" i="4" s="1"/>
  <c r="CG7" i="5"/>
  <c r="CF7" i="5"/>
  <c r="P56" i="4" s="1"/>
  <c r="CE7" i="5"/>
  <c r="CD7" i="5"/>
  <c r="BI55" i="4" s="1"/>
  <c r="CC7" i="5"/>
  <c r="CB7" i="5"/>
  <c r="CA7" i="5"/>
  <c r="BY7" i="5"/>
  <c r="MN34" i="4" s="1"/>
  <c r="BX7" i="5"/>
  <c r="BW7" i="5"/>
  <c r="BV7" i="5"/>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DS33" i="4" s="1"/>
  <c r="AT7" i="5"/>
  <c r="AR7" i="5"/>
  <c r="BX34" i="4" s="1"/>
  <c r="AQ7" i="5"/>
  <c r="AP7" i="5"/>
  <c r="AT34" i="4" s="1"/>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Z6" i="5"/>
  <c r="Y6" i="5"/>
  <c r="FZ12" i="4" s="1"/>
  <c r="X6" i="5"/>
  <c r="EG12" i="4" s="1"/>
  <c r="W6" i="5"/>
  <c r="CN12" i="4" s="1"/>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E90" i="4"/>
  <c r="D90" i="4"/>
  <c r="C90" i="4"/>
  <c r="LZ80" i="4"/>
  <c r="LK80" i="4"/>
  <c r="KV80" i="4"/>
  <c r="JB80" i="4"/>
  <c r="IM80" i="4"/>
  <c r="HI80" i="4"/>
  <c r="GT80" i="4"/>
  <c r="FO80" i="4"/>
  <c r="EZ80" i="4"/>
  <c r="EK80" i="4"/>
  <c r="DV80" i="4"/>
  <c r="DG80" i="4"/>
  <c r="BX80" i="4"/>
  <c r="BI80" i="4"/>
  <c r="AE80" i="4"/>
  <c r="P80" i="4"/>
  <c r="MO79" i="4"/>
  <c r="LZ79" i="4"/>
  <c r="LK79" i="4"/>
  <c r="KG79" i="4"/>
  <c r="JB79" i="4"/>
  <c r="IM79" i="4"/>
  <c r="HX79" i="4"/>
  <c r="HI79" i="4"/>
  <c r="GT79" i="4"/>
  <c r="FO79" i="4"/>
  <c r="EZ79" i="4"/>
  <c r="EK79" i="4"/>
  <c r="DG79" i="4"/>
  <c r="BX79" i="4"/>
  <c r="AT79" i="4"/>
  <c r="AE79" i="4"/>
  <c r="P79" i="4"/>
  <c r="LY56" i="4"/>
  <c r="LJ56" i="4"/>
  <c r="KU56" i="4"/>
  <c r="IZ56" i="4"/>
  <c r="IK56" i="4"/>
  <c r="HG56" i="4"/>
  <c r="GR56" i="4"/>
  <c r="FL56" i="4"/>
  <c r="EW56" i="4"/>
  <c r="EH56" i="4"/>
  <c r="DS56" i="4"/>
  <c r="DD56" i="4"/>
  <c r="BI56" i="4"/>
  <c r="AE56" i="4"/>
  <c r="MN55" i="4"/>
  <c r="LY55" i="4"/>
  <c r="LJ55" i="4"/>
  <c r="KF55" i="4"/>
  <c r="IZ55" i="4"/>
  <c r="IK55" i="4"/>
  <c r="HV55" i="4"/>
  <c r="HG55" i="4"/>
  <c r="GR55" i="4"/>
  <c r="FL55" i="4"/>
  <c r="EW55" i="4"/>
  <c r="EH55" i="4"/>
  <c r="DD55" i="4"/>
  <c r="BX55" i="4"/>
  <c r="AT55" i="4"/>
  <c r="AE55" i="4"/>
  <c r="P55" i="4"/>
  <c r="LY34" i="4"/>
  <c r="LJ34" i="4"/>
  <c r="KU34" i="4"/>
  <c r="IZ34" i="4"/>
  <c r="IK34" i="4"/>
  <c r="HG34" i="4"/>
  <c r="GR34" i="4"/>
  <c r="FL34" i="4"/>
  <c r="EW34" i="4"/>
  <c r="EH34" i="4"/>
  <c r="DS34" i="4"/>
  <c r="DD34" i="4"/>
  <c r="BI34" i="4"/>
  <c r="AE34" i="4"/>
  <c r="MN33" i="4"/>
  <c r="LY33" i="4"/>
  <c r="LJ33" i="4"/>
  <c r="KF33" i="4"/>
  <c r="IZ33" i="4"/>
  <c r="IK33" i="4"/>
  <c r="HV33" i="4"/>
  <c r="HG33" i="4"/>
  <c r="GR33" i="4"/>
  <c r="FL33" i="4"/>
  <c r="EH33" i="4"/>
  <c r="DD33" i="4"/>
  <c r="BX33" i="4"/>
  <c r="AT33" i="4"/>
  <c r="AE33" i="4"/>
  <c r="P33" i="4"/>
  <c r="FL32" i="4"/>
  <c r="LP12" i="4"/>
  <c r="JW12" i="4"/>
  <c r="ID12" i="4"/>
  <c r="AU12" i="4"/>
  <c r="JW10" i="4"/>
  <c r="ID10" i="4"/>
  <c r="EG10" i="4"/>
  <c r="CN10" i="4"/>
  <c r="AU10" i="4"/>
  <c r="JW8" i="4"/>
  <c r="ID8" i="4"/>
  <c r="FZ8" i="4"/>
  <c r="EG8" i="4"/>
  <c r="CN8" i="4"/>
  <c r="AU8" i="4"/>
  <c r="B8" i="4"/>
  <c r="B6" i="4"/>
  <c r="FL54" i="4" l="1"/>
  <c r="BX78" i="4"/>
  <c r="BX54" i="4"/>
  <c r="BX32" i="4"/>
  <c r="MO78" i="4"/>
  <c r="MN54" i="4"/>
  <c r="MN32" i="4"/>
  <c r="JB78" i="4"/>
  <c r="IZ54" i="4"/>
  <c r="FO78" i="4"/>
  <c r="IZ32" i="4"/>
  <c r="E11" i="5"/>
  <c r="C11" i="5"/>
  <c r="D11" i="5"/>
  <c r="B11" i="5"/>
  <c r="EZ78" i="4" l="1"/>
  <c r="EW54" i="4"/>
  <c r="EW32" i="4"/>
  <c r="BI78" i="4"/>
  <c r="BI54" i="4"/>
  <c r="BI32" i="4"/>
  <c r="LZ78" i="4"/>
  <c r="LY54" i="4"/>
  <c r="LY32" i="4"/>
  <c r="IM78" i="4"/>
  <c r="IK54" i="4"/>
  <c r="IK32" i="4"/>
  <c r="DG78" i="4"/>
  <c r="P78" i="4"/>
  <c r="P54" i="4"/>
  <c r="P32" i="4"/>
  <c r="KG78" i="4"/>
  <c r="KF54" i="4"/>
  <c r="KF32" i="4"/>
  <c r="GT78" i="4"/>
  <c r="GR54" i="4"/>
  <c r="GR32" i="4"/>
  <c r="DD54" i="4"/>
  <c r="DD32" i="4"/>
  <c r="HX78" i="4"/>
  <c r="HV54" i="4"/>
  <c r="HV32" i="4"/>
  <c r="EK78" i="4"/>
  <c r="EH54" i="4"/>
  <c r="EH32" i="4"/>
  <c r="AT54" i="4"/>
  <c r="AT32" i="4"/>
  <c r="LJ54" i="4"/>
  <c r="LJ32" i="4"/>
  <c r="AT78" i="4"/>
  <c r="LK78" i="4"/>
  <c r="KV78" i="4"/>
  <c r="KU54" i="4"/>
  <c r="KU32" i="4"/>
  <c r="HI78" i="4"/>
  <c r="HG54" i="4"/>
  <c r="HG32" i="4"/>
  <c r="DV78" i="4"/>
  <c r="DS32" i="4"/>
  <c r="AE78" i="4"/>
  <c r="AE54" i="4"/>
  <c r="DS54" i="4"/>
  <c r="AE32" i="4"/>
</calcChain>
</file>

<file path=xl/sharedStrings.xml><?xml version="1.0" encoding="utf-8"?>
<sst xmlns="http://schemas.openxmlformats.org/spreadsheetml/2006/main" count="343" uniqueCount="193">
  <si>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</si>
  <si>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</si>
  <si>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</si>
  <si>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</si>
  <si>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</si>
  <si>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</si>
  <si>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</si>
  <si>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</si>
  <si>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</si>
  <si>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</si>
  <si>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</si>
  <si>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</si>
  <si>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</si>
  <si>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</si>
  <si>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</si>
  <si>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</si>
  <si>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</si>
  <si>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</si>
  <si>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</si>
  <si>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</si>
  <si>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</si>
  <si>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</si>
  <si>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</si>
  <si>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</si>
  <si>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</si>
  <si>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</si>
  <si>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</si>
  <si>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</si>
  <si>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</si>
  <si>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</si>
  <si>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</si>
  <si>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</si>
  <si>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</si>
  <si>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</si>
  <si>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</si>
  <si>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</si>
  <si>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</si>
  <si>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</si>
  <si>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</si>
  <si>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</si>
  <si>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</si>
  <si>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</si>
  <si>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</si>
  <si>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</si>
  <si>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</si>
  <si>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</si>
  <si>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</si>
  <si>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</si>
  <si>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</si>
  <si>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</si>
  <si>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</si>
  <si>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</si>
  <si>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</si>
  <si>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</si>
  <si>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</si>
  <si>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</si>
  <si>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</si>
  <si>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</si>
  <si>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</si>
  <si>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</si>
  <si>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</si>
  <si>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</si>
  <si>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</si>
  <si>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</si>
  <si>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</si>
  <si>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</si>
  <si>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</si>
  <si>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</si>
  <si>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</si>
  <si>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</si>
  <si>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</si>
  <si>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</si>
  <si>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</si>
  <si>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</si>
  <si>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</si>
  <si>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</si>
  <si>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</si>
  <si>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</si>
  <si>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</si>
  <si>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</si>
  <si>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</si>
  <si>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</si>
  <si>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</si>
  <si>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</si>
  <si>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</si>
  <si>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</si>
  <si>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</si>
  <si>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</si>
  <si>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</si>
  <si>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</si>
  <si>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</si>
  <si>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</si>
  <si>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</si>
  <si>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</si>
  <si>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</si>
  <si>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</si>
  <si>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</si>
  <si>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</si>
  <si>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</si>
  <si>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</si>
  <si>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</si>
  <si>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</si>
  <si>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</si>
  <si>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</si>
  <si>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</si>
  <si>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</si>
  <si>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</si>
  <si>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</si>
  <si>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</si>
  <si>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</si>
  <si>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</si>
  <si>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</si>
  <si>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</si>
  <si>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</si>
  <si>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</si>
  <si>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</si>
  <si>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</si>
  <si>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</si>
  <si>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</si>
  <si>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</si>
  <si>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</si>
  <si>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</si>
  <si>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</si>
  <si>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</si>
  <si>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</si>
  <si>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</si>
  <si>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</si>
  <si>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</si>
  <si>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</si>
  <si>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</si>
  <si>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</si>
  <si>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</si>
  <si>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</si>
  <si>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</si>
  <si>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</si>
  <si>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</si>
  <si>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</si>
  <si>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</si>
  <si>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</si>
  <si>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</si>
  <si>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</si>
  <si>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</si>
  <si>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</si>
  <si>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</si>
  <si>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</si>
  <si>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</si>
  <si>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</si>
  <si>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</si>
  <si>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</si>
  <si>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</si>
  <si>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</si>
  <si>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</si>
  <si>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</si>
  <si>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</si>
  <si>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</si>
  <si>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</si>
  <si>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</si>
  <si>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</si>
  <si>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</si>
  <si>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</si>
  <si>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</si>
  <si>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</si>
  <si>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</si>
  <si>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</si>
  <si>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当該値(N-1)</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</si>
  <si>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</si>
  <si>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</si>
  <si>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</si>
  <si>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</si>
  <si>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</si>
  <si>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</si>
  <si>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常滑市</t>
  </si>
  <si>
    <t>常滑市民病院</t>
  </si>
  <si>
    <t>条例全部</t>
  </si>
  <si>
    <t>病院事業</t>
  </si>
  <si>
    <t>一般病院</t>
  </si>
  <si>
    <t>200床以上～300床未満</t>
  </si>
  <si>
    <t>その他</t>
  </si>
  <si>
    <t>直営</t>
  </si>
  <si>
    <t>対象</t>
  </si>
  <si>
    <t>ド 透 訓 ガ</t>
  </si>
  <si>
    <t>救 臨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</si>
  <si>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</si>
  <si>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</si>
  <si>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</si>
  <si>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</si>
  <si>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</si>
  <si>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</si>
  <si>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</si>
  <si>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常滑市唯一の入院施設を持つ病院として急性期患者に対応するため、急性期医療の提供を続けながら、回復期リハ、地域包括ケア病棟を持つケアミックス型の病院である。平成29年度からは病院事業として訪問看護ステーションを運営しており、病院から在宅へスムーズに移行できるよう、地域包括ケアシステムの中核としての役割を果たしている。
　また、国内４番目となる特定感染症指定医療機関の指定を受け、未知の感染症の蔓延を水際で防ぐ役割を担い、検疫所及び警察との連携のもと受け入れ可能な準備が整っている。
　令和７年４月の半田市立半田病院との経営統合では、急性期医療の一部を半田病院に集結することで回復期リハ、地域包括ケア医療の提供をより一層充実させ、同院からの下り搬送を積極的に受け入れて重症患者の受入体制を確保するなど、知多半島の医療の中核を担う病院として互いの強みを生かし、急性期から回復期まで切れ目のない医療を安定的に提供していく。</t>
    <rPh sb="1" eb="2">
      <t>トウ</t>
    </rPh>
    <rPh sb="51" eb="53">
      <t>カイフク</t>
    </rPh>
    <rPh sb="53" eb="54">
      <t>キ</t>
    </rPh>
    <rPh sb="57" eb="59">
      <t>チイキ</t>
    </rPh>
    <rPh sb="59" eb="61">
      <t>ホウカツ</t>
    </rPh>
    <rPh sb="63" eb="65">
      <t>ビョウトウ</t>
    </rPh>
    <rPh sb="66" eb="67">
      <t>モ</t>
    </rPh>
    <rPh sb="74" eb="75">
      <t>ガタ</t>
    </rPh>
    <rPh sb="76" eb="78">
      <t>ビョウイン</t>
    </rPh>
    <rPh sb="247" eb="249">
      <t>レイワ</t>
    </rPh>
    <rPh sb="250" eb="251">
      <t>ネン</t>
    </rPh>
    <rPh sb="252" eb="253">
      <t>ガツ</t>
    </rPh>
    <rPh sb="254" eb="256">
      <t>ハンダ</t>
    </rPh>
    <rPh sb="256" eb="258">
      <t>シリツ</t>
    </rPh>
    <rPh sb="258" eb="260">
      <t>ハンダ</t>
    </rPh>
    <rPh sb="260" eb="262">
      <t>ビョウイン</t>
    </rPh>
    <rPh sb="264" eb="266">
      <t>ケイエイ</t>
    </rPh>
    <rPh sb="266" eb="268">
      <t>トウゴウ</t>
    </rPh>
    <rPh sb="271" eb="274">
      <t>キュウセイキ</t>
    </rPh>
    <rPh sb="274" eb="276">
      <t>イリョウ</t>
    </rPh>
    <rPh sb="277" eb="279">
      <t>イチブ</t>
    </rPh>
    <rPh sb="280" eb="282">
      <t>ハンダ</t>
    </rPh>
    <rPh sb="282" eb="284">
      <t>ビョウイン</t>
    </rPh>
    <rPh sb="285" eb="287">
      <t>シュウケツ</t>
    </rPh>
    <rPh sb="304" eb="306">
      <t>イリョウ</t>
    </rPh>
    <rPh sb="307" eb="309">
      <t>テイキョウ</t>
    </rPh>
    <rPh sb="312" eb="314">
      <t>イッソウ</t>
    </rPh>
    <rPh sb="314" eb="316">
      <t>ジュウジツ</t>
    </rPh>
    <rPh sb="338" eb="340">
      <t>ジュウショウ</t>
    </rPh>
    <rPh sb="340" eb="342">
      <t>カンジャ</t>
    </rPh>
    <rPh sb="343" eb="345">
      <t>ウケイレ</t>
    </rPh>
    <rPh sb="345" eb="347">
      <t>タイセイ</t>
    </rPh>
    <rPh sb="348" eb="350">
      <t>カクホ</t>
    </rPh>
    <rPh sb="355" eb="357">
      <t>チタ</t>
    </rPh>
    <rPh sb="357" eb="359">
      <t>ハントウ</t>
    </rPh>
    <rPh sb="360" eb="362">
      <t>イリョウ</t>
    </rPh>
    <rPh sb="363" eb="365">
      <t>チュウカク</t>
    </rPh>
    <rPh sb="366" eb="367">
      <t>ニナ</t>
    </rPh>
    <rPh sb="368" eb="370">
      <t>ビョウイン</t>
    </rPh>
    <rPh sb="373" eb="374">
      <t>タガ</t>
    </rPh>
    <rPh sb="376" eb="377">
      <t>ツヨ</t>
    </rPh>
    <rPh sb="379" eb="380">
      <t>イ</t>
    </rPh>
    <rPh sb="383" eb="386">
      <t>キュウセイキ</t>
    </rPh>
    <rPh sb="388" eb="390">
      <t>カイフク</t>
    </rPh>
    <rPh sb="390" eb="391">
      <t>キ</t>
    </rPh>
    <rPh sb="393" eb="394">
      <t>キ</t>
    </rPh>
    <rPh sb="395" eb="396">
      <t>メ</t>
    </rPh>
    <rPh sb="399" eb="401">
      <t>イリョウ</t>
    </rPh>
    <rPh sb="402" eb="405">
      <t>アンテイテキ</t>
    </rPh>
    <rPh sb="406" eb="408">
      <t>テイキョウ</t>
    </rPh>
    <phoneticPr fontId="5"/>
  </si>
  <si>
    <t>　①有形固定資産減価償却率については、類似病院平均値よりも低い結果となったが、新病院建設（平成26年度）から10年ほど経過したことによる老朽化医療機器の整備により、年々上昇傾向である。②器械備品減価償却についても、類似病院平均値よりも低いものの、前述の理由に加え、令和4年度に整備した婦人科ウィメンズセンター関連医療機器や「ダビンチサージカルシステム」等の減価償却開始より、昨年度比で大幅に増加している。③１床当たりの有形固定資産については、昨年度から微増し、類似病院平均値と同等の数値となっている。
　半田市立半田病院との経営統合に伴う機能分担による診療科の調整もある中で、新法人全体として医療機器整備を計画的に進めている段階であり、近年の資産増加は統合後の収益増加のための前向きな投資であるといえる。</t>
    <rPh sb="56" eb="57">
      <t>ネン</t>
    </rPh>
    <rPh sb="59" eb="61">
      <t>ケイカ</t>
    </rPh>
    <rPh sb="68" eb="71">
      <t>ロウキュウカ</t>
    </rPh>
    <rPh sb="71" eb="73">
      <t>イリョウ</t>
    </rPh>
    <rPh sb="73" eb="75">
      <t>キキ</t>
    </rPh>
    <rPh sb="76" eb="78">
      <t>セイビ</t>
    </rPh>
    <rPh sb="82" eb="84">
      <t>ネンネン</t>
    </rPh>
    <rPh sb="84" eb="86">
      <t>ジョウショウ</t>
    </rPh>
    <rPh sb="86" eb="88">
      <t>ケイコウ</t>
    </rPh>
    <rPh sb="93" eb="95">
      <t>キカイ</t>
    </rPh>
    <rPh sb="95" eb="97">
      <t>ビヒン</t>
    </rPh>
    <rPh sb="97" eb="99">
      <t>ゲンカ</t>
    </rPh>
    <rPh sb="99" eb="101">
      <t>ショウキャク</t>
    </rPh>
    <rPh sb="123" eb="125">
      <t>ゼンジュツ</t>
    </rPh>
    <rPh sb="126" eb="128">
      <t>リユウ</t>
    </rPh>
    <rPh sb="129" eb="130">
      <t>クワ</t>
    </rPh>
    <rPh sb="132" eb="134">
      <t>レイワ</t>
    </rPh>
    <rPh sb="135" eb="137">
      <t>ネンド</t>
    </rPh>
    <rPh sb="138" eb="140">
      <t>セイビ</t>
    </rPh>
    <rPh sb="187" eb="190">
      <t>サクネンド</t>
    </rPh>
    <rPh sb="190" eb="191">
      <t>ヒ</t>
    </rPh>
    <rPh sb="192" eb="194">
      <t>オオハバ</t>
    </rPh>
    <rPh sb="195" eb="197">
      <t>ゾウカ</t>
    </rPh>
    <rPh sb="204" eb="205">
      <t>ショウ</t>
    </rPh>
    <rPh sb="205" eb="206">
      <t>ア</t>
    </rPh>
    <rPh sb="209" eb="211">
      <t>ユウケイ</t>
    </rPh>
    <rPh sb="211" eb="213">
      <t>コテイ</t>
    </rPh>
    <rPh sb="213" eb="215">
      <t>シサン</t>
    </rPh>
    <rPh sb="221" eb="224">
      <t>サクネンド</t>
    </rPh>
    <rPh sb="226" eb="228">
      <t>ビゾウ</t>
    </rPh>
    <rPh sb="238" eb="240">
      <t>ドウトウ</t>
    </rPh>
    <rPh sb="241" eb="243">
      <t>スウチ</t>
    </rPh>
    <rPh sb="252" eb="254">
      <t>ハンダ</t>
    </rPh>
    <rPh sb="254" eb="256">
      <t>シリツ</t>
    </rPh>
    <rPh sb="256" eb="258">
      <t>ハンダ</t>
    </rPh>
    <rPh sb="258" eb="260">
      <t>ビョウイン</t>
    </rPh>
    <rPh sb="262" eb="264">
      <t>ケイエイ</t>
    </rPh>
    <rPh sb="264" eb="266">
      <t>トウゴウ</t>
    </rPh>
    <rPh sb="267" eb="268">
      <t>トモナ</t>
    </rPh>
    <rPh sb="269" eb="271">
      <t>キノウ</t>
    </rPh>
    <rPh sb="271" eb="273">
      <t>ブンタン</t>
    </rPh>
    <rPh sb="276" eb="279">
      <t>シンリョウカ</t>
    </rPh>
    <rPh sb="280" eb="282">
      <t>チョウセイ</t>
    </rPh>
    <rPh sb="285" eb="286">
      <t>ナカ</t>
    </rPh>
    <rPh sb="297" eb="299">
      <t>キキ</t>
    </rPh>
    <rPh sb="299" eb="301">
      <t>セイビ</t>
    </rPh>
    <rPh sb="302" eb="305">
      <t>ケイカクテキ</t>
    </rPh>
    <rPh sb="306" eb="307">
      <t>スス</t>
    </rPh>
    <rPh sb="311" eb="313">
      <t>ダンカイ</t>
    </rPh>
    <rPh sb="331" eb="333">
      <t>ゾウカ</t>
    </rPh>
    <rPh sb="341" eb="343">
      <t>トウシ</t>
    </rPh>
    <phoneticPr fontId="5"/>
  </si>
  <si>
    <r>
      <t>　病院事業に多大な影響を及ぼしてきた新型コロナウイルス感染症について、令和５年５月に５類感染症に移行したことにより国の医療提供体制は大きく転換することとなった。これに伴い、病床確保料を始めとする補助金や診療報酬特例が縮小され、コロナ禍で伸び悩んだ一般診療の患者数を確保することを喫緊の課題として、令和４年度末に策定した「常滑市病院事業経営強化プラン」に基づき、半田市立半田病院との連携による回復期病床への患者受入強化や、地域のクリニック等からの紹介依頼などに取り組んでいる。こうした取組により、医業収益は回復しつつあるものの、コロナ以前に復調したとは言い難い状況である。
　こうした中、</t>
    </r>
    <r>
      <rPr>
        <sz val="10"/>
        <rFont val="ＭＳ ゴシック"/>
        <family val="3"/>
        <charset val="128"/>
      </rPr>
      <t>半田市立半田病院との地方独立行政法人化による経営統合を令和７年４月に控え、現状の厳しい経営状況を踏まえて診療機能分担を進め、経営資源の最適配分を目指して、両病院で協議を重ねているところである。円滑な法人移行のため一層両病院の連携を強化するとともに、医業収益改善や不断の経費の見直しにより、引き続き病院経営改善に取り組む。</t>
    </r>
    <rPh sb="241" eb="243">
      <t>トリクミ</t>
    </rPh>
    <rPh sb="247" eb="249">
      <t>イギョウ</t>
    </rPh>
    <rPh sb="249" eb="251">
      <t>シュウエキ</t>
    </rPh>
    <rPh sb="252" eb="254">
      <t>カイフク</t>
    </rPh>
    <rPh sb="266" eb="268">
      <t>イゼン</t>
    </rPh>
    <rPh sb="269" eb="271">
      <t>フクチョウ</t>
    </rPh>
    <rPh sb="275" eb="276">
      <t>イ</t>
    </rPh>
    <rPh sb="277" eb="278">
      <t>ガタ</t>
    </rPh>
    <rPh sb="279" eb="281">
      <t>ジョウキョウ</t>
    </rPh>
    <rPh sb="291" eb="292">
      <t>ナカ</t>
    </rPh>
    <rPh sb="303" eb="305">
      <t>チホウ</t>
    </rPh>
    <rPh sb="305" eb="307">
      <t>ドクリツ</t>
    </rPh>
    <rPh sb="307" eb="309">
      <t>ギョウセイ</t>
    </rPh>
    <rPh sb="309" eb="312">
      <t>ホウジンカ</t>
    </rPh>
    <rPh sb="320" eb="322">
      <t>レイワ</t>
    </rPh>
    <rPh sb="323" eb="324">
      <t>ネン</t>
    </rPh>
    <rPh sb="325" eb="326">
      <t>ガツ</t>
    </rPh>
    <rPh sb="327" eb="328">
      <t>ヒカ</t>
    </rPh>
    <rPh sb="330" eb="332">
      <t>ゲンジョウ</t>
    </rPh>
    <rPh sb="333" eb="334">
      <t>キビ</t>
    </rPh>
    <rPh sb="336" eb="338">
      <t>ケイエイ</t>
    </rPh>
    <rPh sb="338" eb="340">
      <t>ジョウキョウ</t>
    </rPh>
    <rPh sb="341" eb="342">
      <t>フ</t>
    </rPh>
    <rPh sb="345" eb="347">
      <t>シンリョウ</t>
    </rPh>
    <rPh sb="347" eb="349">
      <t>キノウ</t>
    </rPh>
    <rPh sb="349" eb="351">
      <t>ブンタン</t>
    </rPh>
    <rPh sb="352" eb="353">
      <t>スス</t>
    </rPh>
    <rPh sb="355" eb="357">
      <t>ケイエイ</t>
    </rPh>
    <rPh sb="357" eb="359">
      <t>シゲン</t>
    </rPh>
    <rPh sb="360" eb="362">
      <t>サイテキ</t>
    </rPh>
    <rPh sb="362" eb="364">
      <t>ハイブン</t>
    </rPh>
    <rPh sb="365" eb="367">
      <t>メザ</t>
    </rPh>
    <rPh sb="370" eb="371">
      <t>リョウ</t>
    </rPh>
    <rPh sb="371" eb="373">
      <t>ビョウイン</t>
    </rPh>
    <rPh sb="374" eb="376">
      <t>キョウギ</t>
    </rPh>
    <rPh sb="377" eb="378">
      <t>カサ</t>
    </rPh>
    <rPh sb="399" eb="401">
      <t>イッソウ</t>
    </rPh>
    <rPh sb="401" eb="402">
      <t>リョウ</t>
    </rPh>
    <rPh sb="402" eb="404">
      <t>ビョウイン</t>
    </rPh>
    <rPh sb="405" eb="407">
      <t>レンケイ</t>
    </rPh>
    <rPh sb="408" eb="410">
      <t>キョウカ</t>
    </rPh>
    <rPh sb="417" eb="419">
      <t>イギョウ</t>
    </rPh>
    <rPh sb="419" eb="421">
      <t>シュウエキ</t>
    </rPh>
    <rPh sb="421" eb="423">
      <t>カイゼン</t>
    </rPh>
    <rPh sb="437" eb="438">
      <t>ヒ</t>
    </rPh>
    <rPh sb="439" eb="440">
      <t>ツヅ</t>
    </rPh>
    <rPh sb="448" eb="449">
      <t>ト</t>
    </rPh>
    <rPh sb="450" eb="451">
      <t>ク</t>
    </rPh>
    <phoneticPr fontId="5"/>
  </si>
  <si>
    <t>　①経常収支比率は、経営強化プランの取組等により患者数・救急受入数が増加したことで前年度から医業収益が大幅に改善したものの、新型コロナ関連補助金の縮小が大きく影響して経常収支で赤字となり、結果として前年度より悪化した。②医業収支比率は、人事院勧告に伴う職員給与のベースアップ等による人件費上昇、物価高騰に伴う薬品費及び診療材料費増加により費用が増加したが、医業収益の改善を受けて増加に転じ、③修正医業収支比率も同様に増加した。④病床利用率は、回復期病棟の稼働率向上や救急からの入院受入の促進などにより増加傾向である。⑤入院患者1人1日当たり収益は、年延入院患者数・診療単価ともに増加し、⑥外来患者1人1日当たり収益も診療単価向上により増加した。⑦職員給与費対医業収益比率は、前年度と比較してベースアップや手当の新設により給与費自体は増加したものの、医業収益改善により減少した。⑧材料費対医業収益比率は、物価高騰による影響は大きかったものの、⑦同様、前年度比で医業収益が増加したことにより大幅な減少に転じた。</t>
    <rPh sb="10" eb="12">
      <t>ケイエイ</t>
    </rPh>
    <rPh sb="12" eb="14">
      <t>キョウカ</t>
    </rPh>
    <rPh sb="18" eb="20">
      <t>トリクミ</t>
    </rPh>
    <rPh sb="20" eb="21">
      <t>トウ</t>
    </rPh>
    <rPh sb="24" eb="27">
      <t>ゼンネンド</t>
    </rPh>
    <rPh sb="28" eb="30">
      <t>カンジャ</t>
    </rPh>
    <rPh sb="30" eb="31">
      <t>スウ</t>
    </rPh>
    <rPh sb="31" eb="32">
      <t>オヨ</t>
    </rPh>
    <rPh sb="33" eb="35">
      <t>キュウキュウ</t>
    </rPh>
    <rPh sb="35" eb="37">
      <t>ウケイレ</t>
    </rPh>
    <rPh sb="37" eb="38">
      <t>スウ</t>
    </rPh>
    <rPh sb="41" eb="44">
      <t>ゼンネンド</t>
    </rPh>
    <rPh sb="51" eb="53">
      <t>オオハバ</t>
    </rPh>
    <rPh sb="54" eb="56">
      <t>カイゼン</t>
    </rPh>
    <rPh sb="56" eb="58">
      <t>シュウエキ</t>
    </rPh>
    <rPh sb="59" eb="61">
      <t>ゾウカ</t>
    </rPh>
    <rPh sb="76" eb="77">
      <t>オオ</t>
    </rPh>
    <rPh sb="79" eb="81">
      <t>エイキョウ</t>
    </rPh>
    <rPh sb="85" eb="87">
      <t>アカジ</t>
    </rPh>
    <rPh sb="90" eb="92">
      <t>ケイジョウ</t>
    </rPh>
    <rPh sb="94" eb="96">
      <t>ケッカ</t>
    </rPh>
    <rPh sb="101" eb="103">
      <t>ゲンショウ</t>
    </rPh>
    <rPh sb="104" eb="106">
      <t>アッカ</t>
    </rPh>
    <rPh sb="156" eb="157">
      <t>ヒ</t>
    </rPh>
    <rPh sb="165" eb="167">
      <t>ヒヨウ</t>
    </rPh>
    <rPh sb="168" eb="170">
      <t>ゾウカ</t>
    </rPh>
    <rPh sb="177" eb="178">
      <t>ヒ</t>
    </rPh>
    <rPh sb="179" eb="181">
      <t>オオハバ</t>
    </rPh>
    <rPh sb="204" eb="206">
      <t>ドウヨウ</t>
    </rPh>
    <rPh sb="208" eb="210">
      <t>ゾウカ</t>
    </rPh>
    <rPh sb="217" eb="219">
      <t>ゼンジュツ</t>
    </rPh>
    <rPh sb="246" eb="248">
      <t>ゾウカ</t>
    </rPh>
    <rPh sb="248" eb="250">
      <t>ケイコウ</t>
    </rPh>
    <rPh sb="252" eb="253">
      <t>テン</t>
    </rPh>
    <rPh sb="285" eb="287">
      <t>ゾウカ</t>
    </rPh>
    <rPh sb="311" eb="313">
      <t>コウジョウ</t>
    </rPh>
    <rPh sb="362" eb="364">
      <t>ジタイ</t>
    </rPh>
    <rPh sb="377" eb="379">
      <t>カイゼン</t>
    </rPh>
    <rPh sb="382" eb="384">
      <t>ゲンショウ</t>
    </rPh>
    <rPh sb="407" eb="409">
      <t>エイキョウ</t>
    </rPh>
    <rPh sb="410" eb="411">
      <t>オオ</t>
    </rPh>
    <rPh sb="420" eb="422">
      <t>ドウヨウ</t>
    </rPh>
    <rPh sb="442" eb="44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</si>
</sst>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76.900000000000006</c:v>
                </c:pt>
                <c:pt idx="1">
                  <c:v>64.099999999999994</c:v>
                </c:pt>
                <c:pt idx="2">
                  <c:v>64.900000000000006</c:v>
                </c:pt>
                <c:pt idx="3">
                  <c:v>61.3</c:v>
                </c:pt>
                <c:pt idx="4">
                  <c:v>70.3</c:v>
                </c:pt>
              </c:numCache>
            </c:numRef>
          </c:val>
          <c:extLst>
            <c:ext xmlns:c16="http://schemas.microsoft.com/office/drawing/2014/chart" uri="{C3380CC4-5D6E-409C-BE32-E72D297353CC}">
              <c16:uniqueId val="{00000000-1E4D-4860-83A4-85F6E8A1F1E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1E4D-4860-83A4-85F6E8A1F1E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13727</c:v>
                </c:pt>
                <c:pt idx="1">
                  <c:v>15989</c:v>
                </c:pt>
                <c:pt idx="2">
                  <c:v>16448</c:v>
                </c:pt>
                <c:pt idx="3">
                  <c:v>17086</c:v>
                </c:pt>
                <c:pt idx="4">
                  <c:v>17636</c:v>
                </c:pt>
              </c:numCache>
            </c:numRef>
          </c:val>
          <c:extLst>
            <c:ext xmlns:c16="http://schemas.microsoft.com/office/drawing/2014/chart" uri="{C3380CC4-5D6E-409C-BE32-E72D297353CC}">
              <c16:uniqueId val="{00000000-8A74-4514-98E7-753373AED2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8A74-4514-98E7-753373AED2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45997</c:v>
                </c:pt>
                <c:pt idx="1">
                  <c:v>46772</c:v>
                </c:pt>
                <c:pt idx="2">
                  <c:v>49530</c:v>
                </c:pt>
                <c:pt idx="3">
                  <c:v>48102</c:v>
                </c:pt>
                <c:pt idx="4">
                  <c:v>51095</c:v>
                </c:pt>
              </c:numCache>
            </c:numRef>
          </c:val>
          <c:extLst>
            <c:ext xmlns:c16="http://schemas.microsoft.com/office/drawing/2014/chart" uri="{C3380CC4-5D6E-409C-BE32-E72D297353CC}">
              <c16:uniqueId val="{00000000-6114-4B64-8063-0C58E4801F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6114-4B64-8063-0C58E4801F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176.9</c:v>
                </c:pt>
                <c:pt idx="1">
                  <c:v>212.2</c:v>
                </c:pt>
                <c:pt idx="2">
                  <c:v>210.4</c:v>
                </c:pt>
                <c:pt idx="3">
                  <c:v>219.9</c:v>
                </c:pt>
                <c:pt idx="4">
                  <c:v>204.3</c:v>
                </c:pt>
              </c:numCache>
            </c:numRef>
          </c:val>
          <c:extLst>
            <c:ext xmlns:c16="http://schemas.microsoft.com/office/drawing/2014/chart" uri="{C3380CC4-5D6E-409C-BE32-E72D297353CC}">
              <c16:uniqueId val="{00000000-DE95-4E1D-A931-F9B4D4AD75B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DE95-4E1D-A931-F9B4D4AD75B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c:v>
                </c:pt>
                <c:pt idx="1">
                  <c:v>77.7</c:v>
                </c:pt>
                <c:pt idx="2">
                  <c:v>84.1</c:v>
                </c:pt>
                <c:pt idx="3">
                  <c:v>75.599999999999994</c:v>
                </c:pt>
                <c:pt idx="4">
                  <c:v>83.5</c:v>
                </c:pt>
              </c:numCache>
            </c:numRef>
          </c:val>
          <c:extLst>
            <c:ext xmlns:c16="http://schemas.microsoft.com/office/drawing/2014/chart" uri="{C3380CC4-5D6E-409C-BE32-E72D297353CC}">
              <c16:uniqueId val="{00000000-AD1E-4BDE-B1EE-6C2A5511F48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AD1E-4BDE-B1EE-6C2A5511F48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89.5</c:v>
                </c:pt>
                <c:pt idx="1">
                  <c:v>79.400000000000006</c:v>
                </c:pt>
                <c:pt idx="2">
                  <c:v>85.9</c:v>
                </c:pt>
                <c:pt idx="3">
                  <c:v>77.400000000000006</c:v>
                </c:pt>
                <c:pt idx="4">
                  <c:v>85.3</c:v>
                </c:pt>
              </c:numCache>
            </c:numRef>
          </c:val>
          <c:extLst>
            <c:ext xmlns:c16="http://schemas.microsoft.com/office/drawing/2014/chart" uri="{C3380CC4-5D6E-409C-BE32-E72D297353CC}">
              <c16:uniqueId val="{00000000-F419-47E8-B9DA-810D409626E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F419-47E8-B9DA-810D409626E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91.7</c:v>
                </c:pt>
                <c:pt idx="1">
                  <c:v>102.9</c:v>
                </c:pt>
                <c:pt idx="2">
                  <c:v>107.2</c:v>
                </c:pt>
                <c:pt idx="3">
                  <c:v>97.5</c:v>
                </c:pt>
                <c:pt idx="4">
                  <c:v>90.8</c:v>
                </c:pt>
              </c:numCache>
            </c:numRef>
          </c:val>
          <c:extLst>
            <c:ext xmlns:c16="http://schemas.microsoft.com/office/drawing/2014/chart" uri="{C3380CC4-5D6E-409C-BE32-E72D297353CC}">
              <c16:uniqueId val="{00000000-07AA-4E4B-AAC6-1306013E668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07AA-4E4B-AAC6-1306013E668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27.9</c:v>
                </c:pt>
                <c:pt idx="1">
                  <c:v>31.5</c:v>
                </c:pt>
                <c:pt idx="2">
                  <c:v>32.5</c:v>
                </c:pt>
                <c:pt idx="3">
                  <c:v>33.299999999999997</c:v>
                </c:pt>
                <c:pt idx="4">
                  <c:v>37.200000000000003</c:v>
                </c:pt>
              </c:numCache>
            </c:numRef>
          </c:val>
          <c:extLst>
            <c:ext xmlns:c16="http://schemas.microsoft.com/office/drawing/2014/chart" uri="{C3380CC4-5D6E-409C-BE32-E72D297353CC}">
              <c16:uniqueId val="{00000000-4962-49F0-A663-393C0E1AC0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4962-49F0-A663-393C0E1AC0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70.900000000000006</c:v>
                </c:pt>
                <c:pt idx="1">
                  <c:v>72</c:v>
                </c:pt>
                <c:pt idx="2">
                  <c:v>61.1</c:v>
                </c:pt>
                <c:pt idx="3">
                  <c:v>60.5</c:v>
                </c:pt>
                <c:pt idx="4">
                  <c:v>65.900000000000006</c:v>
                </c:pt>
              </c:numCache>
            </c:numRef>
          </c:val>
          <c:extLst>
            <c:ext xmlns:c16="http://schemas.microsoft.com/office/drawing/2014/chart" uri="{C3380CC4-5D6E-409C-BE32-E72D297353CC}">
              <c16:uniqueId val="{00000000-00F1-4625-9C39-A3C700B4ABF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00F1-4625-9C39-A3C700B4ABF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40729772</c:v>
                </c:pt>
                <c:pt idx="1">
                  <c:v>42268538</c:v>
                </c:pt>
                <c:pt idx="2">
                  <c:v>45792038</c:v>
                </c:pt>
                <c:pt idx="3">
                  <c:v>49187891</c:v>
                </c:pt>
                <c:pt idx="4">
                  <c:v>49835079</c:v>
                </c:pt>
              </c:numCache>
            </c:numRef>
          </c:val>
          <c:extLst>
            <c:ext xmlns:c16="http://schemas.microsoft.com/office/drawing/2014/chart" uri="{C3380CC4-5D6E-409C-BE32-E72D297353CC}">
              <c16:uniqueId val="{00000000-7744-4B28-A579-ABB23A9FBDF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7744-4B28-A579-ABB23A9FBDF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18.5</c:v>
                </c:pt>
                <c:pt idx="1">
                  <c:v>19</c:v>
                </c:pt>
                <c:pt idx="2">
                  <c:v>18.600000000000001</c:v>
                </c:pt>
                <c:pt idx="3">
                  <c:v>21</c:v>
                </c:pt>
                <c:pt idx="4">
                  <c:v>19.3</c:v>
                </c:pt>
              </c:numCache>
            </c:numRef>
          </c:val>
          <c:extLst>
            <c:ext xmlns:c16="http://schemas.microsoft.com/office/drawing/2014/chart" uri="{C3380CC4-5D6E-409C-BE32-E72D297353CC}">
              <c16:uniqueId val="{00000000-8AD1-4386-90DD-21E076538A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8AD1-4386-90DD-21E076538A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63.9</c:v>
                </c:pt>
                <c:pt idx="1">
                  <c:v>72.8</c:v>
                </c:pt>
                <c:pt idx="2">
                  <c:v>67.2</c:v>
                </c:pt>
                <c:pt idx="3">
                  <c:v>74</c:v>
                </c:pt>
                <c:pt idx="4">
                  <c:v>66.7</c:v>
                </c:pt>
              </c:numCache>
            </c:numRef>
          </c:val>
          <c:extLst>
            <c:ext xmlns:c16="http://schemas.microsoft.com/office/drawing/2014/chart" uri="{C3380CC4-5D6E-409C-BE32-E72D297353CC}">
              <c16:uniqueId val="{00000000-7998-4CF0-9682-FE48FEA5590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7998-4CF0-9682-FE48FEA5590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49" t="str">
        <f>データ!H6</f>
        <v>愛知県常滑市　常滑市民病院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264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2</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266</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5">
      <c r="A12" s="2"/>
      <c r="B12" s="114">
        <f>データ!U6</f>
        <v>58621</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22800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226</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226</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3">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86</v>
      </c>
      <c r="NK18" s="107"/>
      <c r="NL18" s="107"/>
      <c r="NM18" s="110" t="s">
        <v>41</v>
      </c>
      <c r="NN18" s="111"/>
      <c r="NO18" s="106" t="s">
        <v>86</v>
      </c>
      <c r="NP18" s="107"/>
      <c r="NQ18" s="107"/>
      <c r="NR18" s="110" t="s">
        <v>41</v>
      </c>
      <c r="NS18" s="111"/>
      <c r="NT18" s="106" t="s">
        <v>40</v>
      </c>
      <c r="NU18" s="107"/>
      <c r="NV18" s="107"/>
      <c r="NW18" s="110" t="s">
        <v>41</v>
      </c>
      <c r="NX18" s="111"/>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189</v>
      </c>
      <c r="NK22" s="104"/>
      <c r="NL22" s="104"/>
      <c r="NM22" s="104"/>
      <c r="NN22" s="104"/>
      <c r="NO22" s="104"/>
      <c r="NP22" s="104"/>
      <c r="NQ22" s="104"/>
      <c r="NR22" s="104"/>
      <c r="NS22" s="104"/>
      <c r="NT22" s="104"/>
      <c r="NU22" s="104"/>
      <c r="NV22" s="104"/>
      <c r="NW22" s="104"/>
      <c r="NX22" s="105"/>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5">
      <c r="A33" s="2"/>
      <c r="B33" s="14"/>
      <c r="D33" s="2"/>
      <c r="E33" s="2"/>
      <c r="F33" s="2"/>
      <c r="G33" s="65" t="s">
        <v>58</v>
      </c>
      <c r="H33" s="65"/>
      <c r="I33" s="65"/>
      <c r="J33" s="65"/>
      <c r="K33" s="65"/>
      <c r="L33" s="65"/>
      <c r="M33" s="65"/>
      <c r="N33" s="65"/>
      <c r="O33" s="65"/>
      <c r="P33" s="69">
        <f>データ!AI7</f>
        <v>91.7</v>
      </c>
      <c r="Q33" s="70"/>
      <c r="R33" s="70"/>
      <c r="S33" s="70"/>
      <c r="T33" s="70"/>
      <c r="U33" s="70"/>
      <c r="V33" s="70"/>
      <c r="W33" s="70"/>
      <c r="X33" s="70"/>
      <c r="Y33" s="70"/>
      <c r="Z33" s="70"/>
      <c r="AA33" s="70"/>
      <c r="AB33" s="70"/>
      <c r="AC33" s="70"/>
      <c r="AD33" s="71"/>
      <c r="AE33" s="69">
        <f>データ!AJ7</f>
        <v>102.9</v>
      </c>
      <c r="AF33" s="70"/>
      <c r="AG33" s="70"/>
      <c r="AH33" s="70"/>
      <c r="AI33" s="70"/>
      <c r="AJ33" s="70"/>
      <c r="AK33" s="70"/>
      <c r="AL33" s="70"/>
      <c r="AM33" s="70"/>
      <c r="AN33" s="70"/>
      <c r="AO33" s="70"/>
      <c r="AP33" s="70"/>
      <c r="AQ33" s="70"/>
      <c r="AR33" s="70"/>
      <c r="AS33" s="71"/>
      <c r="AT33" s="69">
        <f>データ!AK7</f>
        <v>107.2</v>
      </c>
      <c r="AU33" s="70"/>
      <c r="AV33" s="70"/>
      <c r="AW33" s="70"/>
      <c r="AX33" s="70"/>
      <c r="AY33" s="70"/>
      <c r="AZ33" s="70"/>
      <c r="BA33" s="70"/>
      <c r="BB33" s="70"/>
      <c r="BC33" s="70"/>
      <c r="BD33" s="70"/>
      <c r="BE33" s="70"/>
      <c r="BF33" s="70"/>
      <c r="BG33" s="70"/>
      <c r="BH33" s="71"/>
      <c r="BI33" s="69">
        <f>データ!AL7</f>
        <v>97.5</v>
      </c>
      <c r="BJ33" s="70"/>
      <c r="BK33" s="70"/>
      <c r="BL33" s="70"/>
      <c r="BM33" s="70"/>
      <c r="BN33" s="70"/>
      <c r="BO33" s="70"/>
      <c r="BP33" s="70"/>
      <c r="BQ33" s="70"/>
      <c r="BR33" s="70"/>
      <c r="BS33" s="70"/>
      <c r="BT33" s="70"/>
      <c r="BU33" s="70"/>
      <c r="BV33" s="70"/>
      <c r="BW33" s="71"/>
      <c r="BX33" s="69">
        <f>データ!AM7</f>
        <v>90.8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89.5</v>
      </c>
      <c r="DE33" s="70"/>
      <c r="DF33" s="70"/>
      <c r="DG33" s="70"/>
      <c r="DH33" s="70"/>
      <c r="DI33" s="70"/>
      <c r="DJ33" s="70"/>
      <c r="DK33" s="70"/>
      <c r="DL33" s="70"/>
      <c r="DM33" s="70"/>
      <c r="DN33" s="70"/>
      <c r="DO33" s="70"/>
      <c r="DP33" s="70"/>
      <c r="DQ33" s="70"/>
      <c r="DR33" s="71"/>
      <c r="DS33" s="69">
        <f>データ!AU7</f>
        <v>79.400000000000006</v>
      </c>
      <c r="DT33" s="70"/>
      <c r="DU33" s="70"/>
      <c r="DV33" s="70"/>
      <c r="DW33" s="70"/>
      <c r="DX33" s="70"/>
      <c r="DY33" s="70"/>
      <c r="DZ33" s="70"/>
      <c r="EA33" s="70"/>
      <c r="EB33" s="70"/>
      <c r="EC33" s="70"/>
      <c r="ED33" s="70"/>
      <c r="EE33" s="70"/>
      <c r="EF33" s="70"/>
      <c r="EG33" s="71"/>
      <c r="EH33" s="69">
        <f>データ!AV7</f>
        <v>85.9</v>
      </c>
      <c r="EI33" s="70"/>
      <c r="EJ33" s="70"/>
      <c r="EK33" s="70"/>
      <c r="EL33" s="70"/>
      <c r="EM33" s="70"/>
      <c r="EN33" s="70"/>
      <c r="EO33" s="70"/>
      <c r="EP33" s="70"/>
      <c r="EQ33" s="70"/>
      <c r="ER33" s="70"/>
      <c r="ES33" s="70"/>
      <c r="ET33" s="70"/>
      <c r="EU33" s="70"/>
      <c r="EV33" s="71"/>
      <c r="EW33" s="69">
        <f>データ!AW7</f>
        <v>77.400000000000006</v>
      </c>
      <c r="EX33" s="70"/>
      <c r="EY33" s="70"/>
      <c r="EZ33" s="70"/>
      <c r="FA33" s="70"/>
      <c r="FB33" s="70"/>
      <c r="FC33" s="70"/>
      <c r="FD33" s="70"/>
      <c r="FE33" s="70"/>
      <c r="FF33" s="70"/>
      <c r="FG33" s="70"/>
      <c r="FH33" s="70"/>
      <c r="FI33" s="70"/>
      <c r="FJ33" s="70"/>
      <c r="FK33" s="71"/>
      <c r="FL33" s="69">
        <f>データ!AX7</f>
        <v>85.3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v>
      </c>
      <c r="GS33" s="70"/>
      <c r="GT33" s="70"/>
      <c r="GU33" s="70"/>
      <c r="GV33" s="70"/>
      <c r="GW33" s="70"/>
      <c r="GX33" s="70"/>
      <c r="GY33" s="70"/>
      <c r="GZ33" s="70"/>
      <c r="HA33" s="70"/>
      <c r="HB33" s="70"/>
      <c r="HC33" s="70"/>
      <c r="HD33" s="70"/>
      <c r="HE33" s="70"/>
      <c r="HF33" s="71"/>
      <c r="HG33" s="69">
        <f>データ!BF7</f>
        <v>77.7</v>
      </c>
      <c r="HH33" s="70"/>
      <c r="HI33" s="70"/>
      <c r="HJ33" s="70"/>
      <c r="HK33" s="70"/>
      <c r="HL33" s="70"/>
      <c r="HM33" s="70"/>
      <c r="HN33" s="70"/>
      <c r="HO33" s="70"/>
      <c r="HP33" s="70"/>
      <c r="HQ33" s="70"/>
      <c r="HR33" s="70"/>
      <c r="HS33" s="70"/>
      <c r="HT33" s="70"/>
      <c r="HU33" s="71"/>
      <c r="HV33" s="69">
        <f>データ!BG7</f>
        <v>84.1</v>
      </c>
      <c r="HW33" s="70"/>
      <c r="HX33" s="70"/>
      <c r="HY33" s="70"/>
      <c r="HZ33" s="70"/>
      <c r="IA33" s="70"/>
      <c r="IB33" s="70"/>
      <c r="IC33" s="70"/>
      <c r="ID33" s="70"/>
      <c r="IE33" s="70"/>
      <c r="IF33" s="70"/>
      <c r="IG33" s="70"/>
      <c r="IH33" s="70"/>
      <c r="II33" s="70"/>
      <c r="IJ33" s="71"/>
      <c r="IK33" s="69">
        <f>データ!BH7</f>
        <v>75.599999999999994</v>
      </c>
      <c r="IL33" s="70"/>
      <c r="IM33" s="70"/>
      <c r="IN33" s="70"/>
      <c r="IO33" s="70"/>
      <c r="IP33" s="70"/>
      <c r="IQ33" s="70"/>
      <c r="IR33" s="70"/>
      <c r="IS33" s="70"/>
      <c r="IT33" s="70"/>
      <c r="IU33" s="70"/>
      <c r="IV33" s="70"/>
      <c r="IW33" s="70"/>
      <c r="IX33" s="70"/>
      <c r="IY33" s="71"/>
      <c r="IZ33" s="69">
        <f>データ!BI7</f>
        <v>83.5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76.900000000000006</v>
      </c>
      <c r="KG33" s="70"/>
      <c r="KH33" s="70"/>
      <c r="KI33" s="70"/>
      <c r="KJ33" s="70"/>
      <c r="KK33" s="70"/>
      <c r="KL33" s="70"/>
      <c r="KM33" s="70"/>
      <c r="KN33" s="70"/>
      <c r="KO33" s="70"/>
      <c r="KP33" s="70"/>
      <c r="KQ33" s="70"/>
      <c r="KR33" s="70"/>
      <c r="KS33" s="70"/>
      <c r="KT33" s="71"/>
      <c r="KU33" s="69">
        <f>データ!BQ7</f>
        <v>64.099999999999994</v>
      </c>
      <c r="KV33" s="70"/>
      <c r="KW33" s="70"/>
      <c r="KX33" s="70"/>
      <c r="KY33" s="70"/>
      <c r="KZ33" s="70"/>
      <c r="LA33" s="70"/>
      <c r="LB33" s="70"/>
      <c r="LC33" s="70"/>
      <c r="LD33" s="70"/>
      <c r="LE33" s="70"/>
      <c r="LF33" s="70"/>
      <c r="LG33" s="70"/>
      <c r="LH33" s="70"/>
      <c r="LI33" s="71"/>
      <c r="LJ33" s="69">
        <f>データ!BR7</f>
        <v>64.900000000000006</v>
      </c>
      <c r="LK33" s="70"/>
      <c r="LL33" s="70"/>
      <c r="LM33" s="70"/>
      <c r="LN33" s="70"/>
      <c r="LO33" s="70"/>
      <c r="LP33" s="70"/>
      <c r="LQ33" s="70"/>
      <c r="LR33" s="70"/>
      <c r="LS33" s="70"/>
      <c r="LT33" s="70"/>
      <c r="LU33" s="70"/>
      <c r="LV33" s="70"/>
      <c r="LW33" s="70"/>
      <c r="LX33" s="71"/>
      <c r="LY33" s="69">
        <f>データ!BS7</f>
        <v>61.3</v>
      </c>
      <c r="LZ33" s="70"/>
      <c r="MA33" s="70"/>
      <c r="MB33" s="70"/>
      <c r="MC33" s="70"/>
      <c r="MD33" s="70"/>
      <c r="ME33" s="70"/>
      <c r="MF33" s="70"/>
      <c r="MG33" s="70"/>
      <c r="MH33" s="70"/>
      <c r="MI33" s="70"/>
      <c r="MJ33" s="70"/>
      <c r="MK33" s="70"/>
      <c r="ML33" s="70"/>
      <c r="MM33" s="71"/>
      <c r="MN33" s="69">
        <f>データ!BT7</f>
        <v>70.3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97" t="s">
        <v>81</v>
      </c>
      <c r="NK52" s="98"/>
      <c r="NL52" s="98"/>
      <c r="NM52" s="98"/>
      <c r="NN52" s="98"/>
      <c r="NO52" s="98"/>
      <c r="NP52" s="98"/>
      <c r="NQ52" s="98"/>
      <c r="NR52" s="98"/>
      <c r="NS52" s="98"/>
      <c r="NT52" s="98"/>
      <c r="NU52" s="98"/>
      <c r="NV52" s="98"/>
      <c r="NW52" s="98"/>
      <c r="NX52" s="99"/>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00"/>
      <c r="NK53" s="101"/>
      <c r="NL53" s="101"/>
      <c r="NM53" s="101"/>
      <c r="NN53" s="101"/>
      <c r="NO53" s="101"/>
      <c r="NP53" s="101"/>
      <c r="NQ53" s="101"/>
      <c r="NR53" s="101"/>
      <c r="NS53" s="101"/>
      <c r="NT53" s="101"/>
      <c r="NU53" s="101"/>
      <c r="NV53" s="101"/>
      <c r="NW53" s="101"/>
      <c r="NX53" s="102"/>
      <c r="OC53" s="16" t="s">
        <v>83</v>
      </c>
    </row>
    <row r="54" spans="1:393" ht="13.5" customHeight="1" x14ac:dyDescent="0.2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25">
      <c r="A55" s="2"/>
      <c r="B55" s="14"/>
      <c r="C55" s="2"/>
      <c r="D55" s="2"/>
      <c r="E55" s="2"/>
      <c r="F55" s="2"/>
      <c r="G55" s="65" t="s">
        <v>58</v>
      </c>
      <c r="H55" s="65"/>
      <c r="I55" s="65"/>
      <c r="J55" s="65"/>
      <c r="K55" s="65"/>
      <c r="L55" s="65"/>
      <c r="M55" s="65"/>
      <c r="N55" s="65"/>
      <c r="O55" s="65"/>
      <c r="P55" s="66">
        <f>データ!CA7</f>
        <v>45997</v>
      </c>
      <c r="Q55" s="67"/>
      <c r="R55" s="67"/>
      <c r="S55" s="67"/>
      <c r="T55" s="67"/>
      <c r="U55" s="67"/>
      <c r="V55" s="67"/>
      <c r="W55" s="67"/>
      <c r="X55" s="67"/>
      <c r="Y55" s="67"/>
      <c r="Z55" s="67"/>
      <c r="AA55" s="67"/>
      <c r="AB55" s="67"/>
      <c r="AC55" s="67"/>
      <c r="AD55" s="68"/>
      <c r="AE55" s="66">
        <f>データ!CB7</f>
        <v>46772</v>
      </c>
      <c r="AF55" s="67"/>
      <c r="AG55" s="67"/>
      <c r="AH55" s="67"/>
      <c r="AI55" s="67"/>
      <c r="AJ55" s="67"/>
      <c r="AK55" s="67"/>
      <c r="AL55" s="67"/>
      <c r="AM55" s="67"/>
      <c r="AN55" s="67"/>
      <c r="AO55" s="67"/>
      <c r="AP55" s="67"/>
      <c r="AQ55" s="67"/>
      <c r="AR55" s="67"/>
      <c r="AS55" s="68"/>
      <c r="AT55" s="66">
        <f>データ!CC7</f>
        <v>49530</v>
      </c>
      <c r="AU55" s="67"/>
      <c r="AV55" s="67"/>
      <c r="AW55" s="67"/>
      <c r="AX55" s="67"/>
      <c r="AY55" s="67"/>
      <c r="AZ55" s="67"/>
      <c r="BA55" s="67"/>
      <c r="BB55" s="67"/>
      <c r="BC55" s="67"/>
      <c r="BD55" s="67"/>
      <c r="BE55" s="67"/>
      <c r="BF55" s="67"/>
      <c r="BG55" s="67"/>
      <c r="BH55" s="68"/>
      <c r="BI55" s="66">
        <f>データ!CD7</f>
        <v>48102</v>
      </c>
      <c r="BJ55" s="67"/>
      <c r="BK55" s="67"/>
      <c r="BL55" s="67"/>
      <c r="BM55" s="67"/>
      <c r="BN55" s="67"/>
      <c r="BO55" s="67"/>
      <c r="BP55" s="67"/>
      <c r="BQ55" s="67"/>
      <c r="BR55" s="67"/>
      <c r="BS55" s="67"/>
      <c r="BT55" s="67"/>
      <c r="BU55" s="67"/>
      <c r="BV55" s="67"/>
      <c r="BW55" s="68"/>
      <c r="BX55" s="66">
        <f>データ!CE7</f>
        <v>51095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13727</v>
      </c>
      <c r="DE55" s="67"/>
      <c r="DF55" s="67"/>
      <c r="DG55" s="67"/>
      <c r="DH55" s="67"/>
      <c r="DI55" s="67"/>
      <c r="DJ55" s="67"/>
      <c r="DK55" s="67"/>
      <c r="DL55" s="67"/>
      <c r="DM55" s="67"/>
      <c r="DN55" s="67"/>
      <c r="DO55" s="67"/>
      <c r="DP55" s="67"/>
      <c r="DQ55" s="67"/>
      <c r="DR55" s="68"/>
      <c r="DS55" s="66">
        <f>データ!CM7</f>
        <v>15989</v>
      </c>
      <c r="DT55" s="67"/>
      <c r="DU55" s="67"/>
      <c r="DV55" s="67"/>
      <c r="DW55" s="67"/>
      <c r="DX55" s="67"/>
      <c r="DY55" s="67"/>
      <c r="DZ55" s="67"/>
      <c r="EA55" s="67"/>
      <c r="EB55" s="67"/>
      <c r="EC55" s="67"/>
      <c r="ED55" s="67"/>
      <c r="EE55" s="67"/>
      <c r="EF55" s="67"/>
      <c r="EG55" s="68"/>
      <c r="EH55" s="66">
        <f>データ!CN7</f>
        <v>16448</v>
      </c>
      <c r="EI55" s="67"/>
      <c r="EJ55" s="67"/>
      <c r="EK55" s="67"/>
      <c r="EL55" s="67"/>
      <c r="EM55" s="67"/>
      <c r="EN55" s="67"/>
      <c r="EO55" s="67"/>
      <c r="EP55" s="67"/>
      <c r="EQ55" s="67"/>
      <c r="ER55" s="67"/>
      <c r="ES55" s="67"/>
      <c r="ET55" s="67"/>
      <c r="EU55" s="67"/>
      <c r="EV55" s="68"/>
      <c r="EW55" s="66">
        <f>データ!CO7</f>
        <v>17086</v>
      </c>
      <c r="EX55" s="67"/>
      <c r="EY55" s="67"/>
      <c r="EZ55" s="67"/>
      <c r="FA55" s="67"/>
      <c r="FB55" s="67"/>
      <c r="FC55" s="67"/>
      <c r="FD55" s="67"/>
      <c r="FE55" s="67"/>
      <c r="FF55" s="67"/>
      <c r="FG55" s="67"/>
      <c r="FH55" s="67"/>
      <c r="FI55" s="67"/>
      <c r="FJ55" s="67"/>
      <c r="FK55" s="68"/>
      <c r="FL55" s="66">
        <f>データ!CP7</f>
        <v>17636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63.9</v>
      </c>
      <c r="GS55" s="70"/>
      <c r="GT55" s="70"/>
      <c r="GU55" s="70"/>
      <c r="GV55" s="70"/>
      <c r="GW55" s="70"/>
      <c r="GX55" s="70"/>
      <c r="GY55" s="70"/>
      <c r="GZ55" s="70"/>
      <c r="HA55" s="70"/>
      <c r="HB55" s="70"/>
      <c r="HC55" s="70"/>
      <c r="HD55" s="70"/>
      <c r="HE55" s="70"/>
      <c r="HF55" s="71"/>
      <c r="HG55" s="69">
        <f>データ!CX7</f>
        <v>72.8</v>
      </c>
      <c r="HH55" s="70"/>
      <c r="HI55" s="70"/>
      <c r="HJ55" s="70"/>
      <c r="HK55" s="70"/>
      <c r="HL55" s="70"/>
      <c r="HM55" s="70"/>
      <c r="HN55" s="70"/>
      <c r="HO55" s="70"/>
      <c r="HP55" s="70"/>
      <c r="HQ55" s="70"/>
      <c r="HR55" s="70"/>
      <c r="HS55" s="70"/>
      <c r="HT55" s="70"/>
      <c r="HU55" s="71"/>
      <c r="HV55" s="69">
        <f>データ!CY7</f>
        <v>67.2</v>
      </c>
      <c r="HW55" s="70"/>
      <c r="HX55" s="70"/>
      <c r="HY55" s="70"/>
      <c r="HZ55" s="70"/>
      <c r="IA55" s="70"/>
      <c r="IB55" s="70"/>
      <c r="IC55" s="70"/>
      <c r="ID55" s="70"/>
      <c r="IE55" s="70"/>
      <c r="IF55" s="70"/>
      <c r="IG55" s="70"/>
      <c r="IH55" s="70"/>
      <c r="II55" s="70"/>
      <c r="IJ55" s="71"/>
      <c r="IK55" s="69">
        <f>データ!CZ7</f>
        <v>74</v>
      </c>
      <c r="IL55" s="70"/>
      <c r="IM55" s="70"/>
      <c r="IN55" s="70"/>
      <c r="IO55" s="70"/>
      <c r="IP55" s="70"/>
      <c r="IQ55" s="70"/>
      <c r="IR55" s="70"/>
      <c r="IS55" s="70"/>
      <c r="IT55" s="70"/>
      <c r="IU55" s="70"/>
      <c r="IV55" s="70"/>
      <c r="IW55" s="70"/>
      <c r="IX55" s="70"/>
      <c r="IY55" s="71"/>
      <c r="IZ55" s="69">
        <f>データ!DA7</f>
        <v>66.7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18.5</v>
      </c>
      <c r="KG55" s="70"/>
      <c r="KH55" s="70"/>
      <c r="KI55" s="70"/>
      <c r="KJ55" s="70"/>
      <c r="KK55" s="70"/>
      <c r="KL55" s="70"/>
      <c r="KM55" s="70"/>
      <c r="KN55" s="70"/>
      <c r="KO55" s="70"/>
      <c r="KP55" s="70"/>
      <c r="KQ55" s="70"/>
      <c r="KR55" s="70"/>
      <c r="KS55" s="70"/>
      <c r="KT55" s="71"/>
      <c r="KU55" s="69">
        <f>データ!DI7</f>
        <v>19</v>
      </c>
      <c r="KV55" s="70"/>
      <c r="KW55" s="70"/>
      <c r="KX55" s="70"/>
      <c r="KY55" s="70"/>
      <c r="KZ55" s="70"/>
      <c r="LA55" s="70"/>
      <c r="LB55" s="70"/>
      <c r="LC55" s="70"/>
      <c r="LD55" s="70"/>
      <c r="LE55" s="70"/>
      <c r="LF55" s="70"/>
      <c r="LG55" s="70"/>
      <c r="LH55" s="70"/>
      <c r="LI55" s="71"/>
      <c r="LJ55" s="69">
        <f>データ!DJ7</f>
        <v>18.600000000000001</v>
      </c>
      <c r="LK55" s="70"/>
      <c r="LL55" s="70"/>
      <c r="LM55" s="70"/>
      <c r="LN55" s="70"/>
      <c r="LO55" s="70"/>
      <c r="LP55" s="70"/>
      <c r="LQ55" s="70"/>
      <c r="LR55" s="70"/>
      <c r="LS55" s="70"/>
      <c r="LT55" s="70"/>
      <c r="LU55" s="70"/>
      <c r="LV55" s="70"/>
      <c r="LW55" s="70"/>
      <c r="LX55" s="71"/>
      <c r="LY55" s="69">
        <f>データ!DK7</f>
        <v>21</v>
      </c>
      <c r="LZ55" s="70"/>
      <c r="MA55" s="70"/>
      <c r="MB55" s="70"/>
      <c r="MC55" s="70"/>
      <c r="MD55" s="70"/>
      <c r="ME55" s="70"/>
      <c r="MF55" s="70"/>
      <c r="MG55" s="70"/>
      <c r="MH55" s="70"/>
      <c r="MI55" s="70"/>
      <c r="MJ55" s="70"/>
      <c r="MK55" s="70"/>
      <c r="ML55" s="70"/>
      <c r="MM55" s="71"/>
      <c r="MN55" s="69">
        <f>データ!DL7</f>
        <v>19.3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5">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5">
      <c r="A79" s="2"/>
      <c r="B79" s="14"/>
      <c r="C79" s="2"/>
      <c r="D79" s="2"/>
      <c r="E79" s="2"/>
      <c r="F79" s="2"/>
      <c r="G79" s="65" t="s">
        <v>58</v>
      </c>
      <c r="H79" s="65"/>
      <c r="I79" s="65"/>
      <c r="J79" s="65"/>
      <c r="K79" s="65"/>
      <c r="L79" s="65"/>
      <c r="M79" s="65"/>
      <c r="N79" s="65"/>
      <c r="O79" s="65"/>
      <c r="P79" s="69">
        <f>データ!DS7</f>
        <v>176.9</v>
      </c>
      <c r="Q79" s="70"/>
      <c r="R79" s="70"/>
      <c r="S79" s="70"/>
      <c r="T79" s="70"/>
      <c r="U79" s="70"/>
      <c r="V79" s="70"/>
      <c r="W79" s="70"/>
      <c r="X79" s="70"/>
      <c r="Y79" s="70"/>
      <c r="Z79" s="70"/>
      <c r="AA79" s="70"/>
      <c r="AB79" s="70"/>
      <c r="AC79" s="70"/>
      <c r="AD79" s="71"/>
      <c r="AE79" s="69">
        <f>データ!DT7</f>
        <v>212.2</v>
      </c>
      <c r="AF79" s="70"/>
      <c r="AG79" s="70"/>
      <c r="AH79" s="70"/>
      <c r="AI79" s="70"/>
      <c r="AJ79" s="70"/>
      <c r="AK79" s="70"/>
      <c r="AL79" s="70"/>
      <c r="AM79" s="70"/>
      <c r="AN79" s="70"/>
      <c r="AO79" s="70"/>
      <c r="AP79" s="70"/>
      <c r="AQ79" s="70"/>
      <c r="AR79" s="70"/>
      <c r="AS79" s="71"/>
      <c r="AT79" s="69">
        <f>データ!DU7</f>
        <v>210.4</v>
      </c>
      <c r="AU79" s="70"/>
      <c r="AV79" s="70"/>
      <c r="AW79" s="70"/>
      <c r="AX79" s="70"/>
      <c r="AY79" s="70"/>
      <c r="AZ79" s="70"/>
      <c r="BA79" s="70"/>
      <c r="BB79" s="70"/>
      <c r="BC79" s="70"/>
      <c r="BD79" s="70"/>
      <c r="BE79" s="70"/>
      <c r="BF79" s="70"/>
      <c r="BG79" s="70"/>
      <c r="BH79" s="71"/>
      <c r="BI79" s="69">
        <f>データ!DV7</f>
        <v>219.9</v>
      </c>
      <c r="BJ79" s="70"/>
      <c r="BK79" s="70"/>
      <c r="BL79" s="70"/>
      <c r="BM79" s="70"/>
      <c r="BN79" s="70"/>
      <c r="BO79" s="70"/>
      <c r="BP79" s="70"/>
      <c r="BQ79" s="70"/>
      <c r="BR79" s="70"/>
      <c r="BS79" s="70"/>
      <c r="BT79" s="70"/>
      <c r="BU79" s="70"/>
      <c r="BV79" s="70"/>
      <c r="BW79" s="71"/>
      <c r="BX79" s="69">
        <f>データ!DW7</f>
        <v>204.3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27.9</v>
      </c>
      <c r="DH79" s="70"/>
      <c r="DI79" s="70"/>
      <c r="DJ79" s="70"/>
      <c r="DK79" s="70"/>
      <c r="DL79" s="70"/>
      <c r="DM79" s="70"/>
      <c r="DN79" s="70"/>
      <c r="DO79" s="70"/>
      <c r="DP79" s="70"/>
      <c r="DQ79" s="70"/>
      <c r="DR79" s="70"/>
      <c r="DS79" s="70"/>
      <c r="DT79" s="70"/>
      <c r="DU79" s="71"/>
      <c r="DV79" s="69">
        <f>データ!EE7</f>
        <v>31.5</v>
      </c>
      <c r="DW79" s="70"/>
      <c r="DX79" s="70"/>
      <c r="DY79" s="70"/>
      <c r="DZ79" s="70"/>
      <c r="EA79" s="70"/>
      <c r="EB79" s="70"/>
      <c r="EC79" s="70"/>
      <c r="ED79" s="70"/>
      <c r="EE79" s="70"/>
      <c r="EF79" s="70"/>
      <c r="EG79" s="70"/>
      <c r="EH79" s="70"/>
      <c r="EI79" s="70"/>
      <c r="EJ79" s="71"/>
      <c r="EK79" s="69">
        <f>データ!EF7</f>
        <v>32.5</v>
      </c>
      <c r="EL79" s="70"/>
      <c r="EM79" s="70"/>
      <c r="EN79" s="70"/>
      <c r="EO79" s="70"/>
      <c r="EP79" s="70"/>
      <c r="EQ79" s="70"/>
      <c r="ER79" s="70"/>
      <c r="ES79" s="70"/>
      <c r="ET79" s="70"/>
      <c r="EU79" s="70"/>
      <c r="EV79" s="70"/>
      <c r="EW79" s="70"/>
      <c r="EX79" s="70"/>
      <c r="EY79" s="71"/>
      <c r="EZ79" s="69">
        <f>データ!EG7</f>
        <v>33.299999999999997</v>
      </c>
      <c r="FA79" s="70"/>
      <c r="FB79" s="70"/>
      <c r="FC79" s="70"/>
      <c r="FD79" s="70"/>
      <c r="FE79" s="70"/>
      <c r="FF79" s="70"/>
      <c r="FG79" s="70"/>
      <c r="FH79" s="70"/>
      <c r="FI79" s="70"/>
      <c r="FJ79" s="70"/>
      <c r="FK79" s="70"/>
      <c r="FL79" s="70"/>
      <c r="FM79" s="70"/>
      <c r="FN79" s="71"/>
      <c r="FO79" s="69">
        <f>データ!EH7</f>
        <v>37.200000000000003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70.900000000000006</v>
      </c>
      <c r="GU79" s="70"/>
      <c r="GV79" s="70"/>
      <c r="GW79" s="70"/>
      <c r="GX79" s="70"/>
      <c r="GY79" s="70"/>
      <c r="GZ79" s="70"/>
      <c r="HA79" s="70"/>
      <c r="HB79" s="70"/>
      <c r="HC79" s="70"/>
      <c r="HD79" s="70"/>
      <c r="HE79" s="70"/>
      <c r="HF79" s="70"/>
      <c r="HG79" s="70"/>
      <c r="HH79" s="71"/>
      <c r="HI79" s="69">
        <f>データ!EP7</f>
        <v>72</v>
      </c>
      <c r="HJ79" s="70"/>
      <c r="HK79" s="70"/>
      <c r="HL79" s="70"/>
      <c r="HM79" s="70"/>
      <c r="HN79" s="70"/>
      <c r="HO79" s="70"/>
      <c r="HP79" s="70"/>
      <c r="HQ79" s="70"/>
      <c r="HR79" s="70"/>
      <c r="HS79" s="70"/>
      <c r="HT79" s="70"/>
      <c r="HU79" s="70"/>
      <c r="HV79" s="70"/>
      <c r="HW79" s="71"/>
      <c r="HX79" s="69">
        <f>データ!EQ7</f>
        <v>61.1</v>
      </c>
      <c r="HY79" s="70"/>
      <c r="HZ79" s="70"/>
      <c r="IA79" s="70"/>
      <c r="IB79" s="70"/>
      <c r="IC79" s="70"/>
      <c r="ID79" s="70"/>
      <c r="IE79" s="70"/>
      <c r="IF79" s="70"/>
      <c r="IG79" s="70"/>
      <c r="IH79" s="70"/>
      <c r="II79" s="70"/>
      <c r="IJ79" s="70"/>
      <c r="IK79" s="70"/>
      <c r="IL79" s="71"/>
      <c r="IM79" s="69">
        <f>データ!ER7</f>
        <v>60.5</v>
      </c>
      <c r="IN79" s="70"/>
      <c r="IO79" s="70"/>
      <c r="IP79" s="70"/>
      <c r="IQ79" s="70"/>
      <c r="IR79" s="70"/>
      <c r="IS79" s="70"/>
      <c r="IT79" s="70"/>
      <c r="IU79" s="70"/>
      <c r="IV79" s="70"/>
      <c r="IW79" s="70"/>
      <c r="IX79" s="70"/>
      <c r="IY79" s="70"/>
      <c r="IZ79" s="70"/>
      <c r="JA79" s="71"/>
      <c r="JB79" s="69">
        <f>データ!ES7</f>
        <v>65.900000000000006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40729772</v>
      </c>
      <c r="KH79" s="67"/>
      <c r="KI79" s="67"/>
      <c r="KJ79" s="67"/>
      <c r="KK79" s="67"/>
      <c r="KL79" s="67"/>
      <c r="KM79" s="67"/>
      <c r="KN79" s="67"/>
      <c r="KO79" s="67"/>
      <c r="KP79" s="67"/>
      <c r="KQ79" s="67"/>
      <c r="KR79" s="67"/>
      <c r="KS79" s="67"/>
      <c r="KT79" s="67"/>
      <c r="KU79" s="68"/>
      <c r="KV79" s="66">
        <f>データ!FA7</f>
        <v>42268538</v>
      </c>
      <c r="KW79" s="67"/>
      <c r="KX79" s="67"/>
      <c r="KY79" s="67"/>
      <c r="KZ79" s="67"/>
      <c r="LA79" s="67"/>
      <c r="LB79" s="67"/>
      <c r="LC79" s="67"/>
      <c r="LD79" s="67"/>
      <c r="LE79" s="67"/>
      <c r="LF79" s="67"/>
      <c r="LG79" s="67"/>
      <c r="LH79" s="67"/>
      <c r="LI79" s="67"/>
      <c r="LJ79" s="68"/>
      <c r="LK79" s="66">
        <f>データ!FB7</f>
        <v>45792038</v>
      </c>
      <c r="LL79" s="67"/>
      <c r="LM79" s="67"/>
      <c r="LN79" s="67"/>
      <c r="LO79" s="67"/>
      <c r="LP79" s="67"/>
      <c r="LQ79" s="67"/>
      <c r="LR79" s="67"/>
      <c r="LS79" s="67"/>
      <c r="LT79" s="67"/>
      <c r="LU79" s="67"/>
      <c r="LV79" s="67"/>
      <c r="LW79" s="67"/>
      <c r="LX79" s="67"/>
      <c r="LY79" s="68"/>
      <c r="LZ79" s="66">
        <f>データ!FC7</f>
        <v>49187891</v>
      </c>
      <c r="MA79" s="67"/>
      <c r="MB79" s="67"/>
      <c r="MC79" s="67"/>
      <c r="MD79" s="67"/>
      <c r="ME79" s="67"/>
      <c r="MF79" s="67"/>
      <c r="MG79" s="67"/>
      <c r="MH79" s="67"/>
      <c r="MI79" s="67"/>
      <c r="MJ79" s="67"/>
      <c r="MK79" s="67"/>
      <c r="ML79" s="67"/>
      <c r="MM79" s="67"/>
      <c r="MN79" s="68"/>
      <c r="MO79" s="66">
        <f>データ!FD7</f>
        <v>49835079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5">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qfiBW/1OGoSCNn8Fb1BriWoE4GbyX0VIC69hFuuoOnb2cIqT6qIM+iglK8L+w31OpPeBaisg0eOA/6oHmagzw==" saltValue="p9mg+mqvZGOoray3rdgCU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114</v>
      </c>
      <c r="AJ4" s="159"/>
      <c r="AK4" s="159"/>
      <c r="AL4" s="159"/>
      <c r="AM4" s="159"/>
      <c r="AN4" s="159"/>
      <c r="AO4" s="159"/>
      <c r="AP4" s="159"/>
      <c r="AQ4" s="159"/>
      <c r="AR4" s="159"/>
      <c r="AS4" s="160"/>
      <c r="AT4" s="157" t="s">
        <v>115</v>
      </c>
      <c r="AU4" s="156"/>
      <c r="AV4" s="156"/>
      <c r="AW4" s="156"/>
      <c r="AX4" s="156"/>
      <c r="AY4" s="156"/>
      <c r="AZ4" s="156"/>
      <c r="BA4" s="156"/>
      <c r="BB4" s="156"/>
      <c r="BC4" s="156"/>
      <c r="BD4" s="156"/>
      <c r="BE4" s="157" t="s">
        <v>116</v>
      </c>
      <c r="BF4" s="156"/>
      <c r="BG4" s="156"/>
      <c r="BH4" s="156"/>
      <c r="BI4" s="156"/>
      <c r="BJ4" s="156"/>
      <c r="BK4" s="156"/>
      <c r="BL4" s="156"/>
      <c r="BM4" s="156"/>
      <c r="BN4" s="156"/>
      <c r="BO4" s="156"/>
      <c r="BP4" s="158" t="s">
        <v>117</v>
      </c>
      <c r="BQ4" s="159"/>
      <c r="BR4" s="159"/>
      <c r="BS4" s="159"/>
      <c r="BT4" s="159"/>
      <c r="BU4" s="159"/>
      <c r="BV4" s="159"/>
      <c r="BW4" s="159"/>
      <c r="BX4" s="159"/>
      <c r="BY4" s="159"/>
      <c r="BZ4" s="160"/>
      <c r="CA4" s="156" t="s">
        <v>118</v>
      </c>
      <c r="CB4" s="156"/>
      <c r="CC4" s="156"/>
      <c r="CD4" s="156"/>
      <c r="CE4" s="156"/>
      <c r="CF4" s="156"/>
      <c r="CG4" s="156"/>
      <c r="CH4" s="156"/>
      <c r="CI4" s="156"/>
      <c r="CJ4" s="156"/>
      <c r="CK4" s="156"/>
      <c r="CL4" s="157" t="s">
        <v>119</v>
      </c>
      <c r="CM4" s="156"/>
      <c r="CN4" s="156"/>
      <c r="CO4" s="156"/>
      <c r="CP4" s="156"/>
      <c r="CQ4" s="156"/>
      <c r="CR4" s="156"/>
      <c r="CS4" s="156"/>
      <c r="CT4" s="156"/>
      <c r="CU4" s="156"/>
      <c r="CV4" s="156"/>
      <c r="CW4" s="156" t="s">
        <v>120</v>
      </c>
      <c r="CX4" s="156"/>
      <c r="CY4" s="156"/>
      <c r="CZ4" s="156"/>
      <c r="DA4" s="156"/>
      <c r="DB4" s="156"/>
      <c r="DC4" s="156"/>
      <c r="DD4" s="156"/>
      <c r="DE4" s="156"/>
      <c r="DF4" s="156"/>
      <c r="DG4" s="156"/>
      <c r="DH4" s="156" t="s">
        <v>121</v>
      </c>
      <c r="DI4" s="156"/>
      <c r="DJ4" s="156"/>
      <c r="DK4" s="156"/>
      <c r="DL4" s="156"/>
      <c r="DM4" s="156"/>
      <c r="DN4" s="156"/>
      <c r="DO4" s="156"/>
      <c r="DP4" s="156"/>
      <c r="DQ4" s="156"/>
      <c r="DR4" s="156"/>
      <c r="DS4" s="157" t="s">
        <v>122</v>
      </c>
      <c r="DT4" s="156"/>
      <c r="DU4" s="156"/>
      <c r="DV4" s="156"/>
      <c r="DW4" s="156"/>
      <c r="DX4" s="156"/>
      <c r="DY4" s="156"/>
      <c r="DZ4" s="156"/>
      <c r="EA4" s="156"/>
      <c r="EB4" s="156"/>
      <c r="EC4" s="156"/>
      <c r="ED4" s="158" t="s">
        <v>123</v>
      </c>
      <c r="EE4" s="159"/>
      <c r="EF4" s="159"/>
      <c r="EG4" s="159"/>
      <c r="EH4" s="159"/>
      <c r="EI4" s="159"/>
      <c r="EJ4" s="159"/>
      <c r="EK4" s="159"/>
      <c r="EL4" s="159"/>
      <c r="EM4" s="159"/>
      <c r="EN4" s="160"/>
      <c r="EO4" s="156" t="s">
        <v>124</v>
      </c>
      <c r="EP4" s="156"/>
      <c r="EQ4" s="156"/>
      <c r="ER4" s="156"/>
      <c r="ES4" s="156"/>
      <c r="ET4" s="156"/>
      <c r="EU4" s="156"/>
      <c r="EV4" s="156"/>
      <c r="EW4" s="156"/>
      <c r="EX4" s="156"/>
      <c r="EY4" s="156"/>
      <c r="EZ4" s="156" t="s">
        <v>125</v>
      </c>
      <c r="FA4" s="156"/>
      <c r="FB4" s="156"/>
      <c r="FC4" s="156"/>
      <c r="FD4" s="156"/>
      <c r="FE4" s="156"/>
      <c r="FF4" s="156"/>
      <c r="FG4" s="156"/>
      <c r="FH4" s="156"/>
      <c r="FI4" s="156"/>
      <c r="FJ4" s="156"/>
    </row>
    <row r="5" spans="1:166" x14ac:dyDescent="0.25">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161</v>
      </c>
      <c r="AW5" s="49" t="s">
        <v>153</v>
      </c>
      <c r="AX5" s="49" t="s">
        <v>162</v>
      </c>
      <c r="AY5" s="49" t="s">
        <v>155</v>
      </c>
      <c r="AZ5" s="49" t="s">
        <v>156</v>
      </c>
      <c r="BA5" s="49" t="s">
        <v>157</v>
      </c>
      <c r="BB5" s="49" t="s">
        <v>158</v>
      </c>
      <c r="BC5" s="49" t="s">
        <v>159</v>
      </c>
      <c r="BD5" s="49" t="s">
        <v>160</v>
      </c>
      <c r="BE5" s="49" t="s">
        <v>163</v>
      </c>
      <c r="BF5" s="49" t="s">
        <v>151</v>
      </c>
      <c r="BG5" s="49" t="s">
        <v>161</v>
      </c>
      <c r="BH5" s="49" t="s">
        <v>153</v>
      </c>
      <c r="BI5" s="49" t="s">
        <v>162</v>
      </c>
      <c r="BJ5" s="49" t="s">
        <v>155</v>
      </c>
      <c r="BK5" s="49" t="s">
        <v>156</v>
      </c>
      <c r="BL5" s="49" t="s">
        <v>157</v>
      </c>
      <c r="BM5" s="49" t="s">
        <v>158</v>
      </c>
      <c r="BN5" s="49" t="s">
        <v>159</v>
      </c>
      <c r="BO5" s="49" t="s">
        <v>160</v>
      </c>
      <c r="BP5" s="49" t="s">
        <v>163</v>
      </c>
      <c r="BQ5" s="49" t="s">
        <v>151</v>
      </c>
      <c r="BR5" s="49" t="s">
        <v>161</v>
      </c>
      <c r="BS5" s="49" t="s">
        <v>153</v>
      </c>
      <c r="BT5" s="49" t="s">
        <v>154</v>
      </c>
      <c r="BU5" s="49" t="s">
        <v>155</v>
      </c>
      <c r="BV5" s="49" t="s">
        <v>156</v>
      </c>
      <c r="BW5" s="49" t="s">
        <v>157</v>
      </c>
      <c r="BX5" s="49" t="s">
        <v>158</v>
      </c>
      <c r="BY5" s="49" t="s">
        <v>159</v>
      </c>
      <c r="BZ5" s="49" t="s">
        <v>160</v>
      </c>
      <c r="CA5" s="49" t="s">
        <v>150</v>
      </c>
      <c r="CB5" s="49" t="s">
        <v>151</v>
      </c>
      <c r="CC5" s="49" t="s">
        <v>161</v>
      </c>
      <c r="CD5" s="49" t="s">
        <v>153</v>
      </c>
      <c r="CE5" s="49" t="s">
        <v>162</v>
      </c>
      <c r="CF5" s="49" t="s">
        <v>155</v>
      </c>
      <c r="CG5" s="49" t="s">
        <v>156</v>
      </c>
      <c r="CH5" s="49" t="s">
        <v>157</v>
      </c>
      <c r="CI5" s="49" t="s">
        <v>158</v>
      </c>
      <c r="CJ5" s="49" t="s">
        <v>159</v>
      </c>
      <c r="CK5" s="49" t="s">
        <v>160</v>
      </c>
      <c r="CL5" s="49" t="s">
        <v>150</v>
      </c>
      <c r="CM5" s="49" t="s">
        <v>151</v>
      </c>
      <c r="CN5" s="49" t="s">
        <v>152</v>
      </c>
      <c r="CO5" s="49" t="s">
        <v>153</v>
      </c>
      <c r="CP5" s="49" t="s">
        <v>162</v>
      </c>
      <c r="CQ5" s="49" t="s">
        <v>155</v>
      </c>
      <c r="CR5" s="49" t="s">
        <v>156</v>
      </c>
      <c r="CS5" s="49" t="s">
        <v>157</v>
      </c>
      <c r="CT5" s="49" t="s">
        <v>158</v>
      </c>
      <c r="CU5" s="49" t="s">
        <v>159</v>
      </c>
      <c r="CV5" s="49" t="s">
        <v>160</v>
      </c>
      <c r="CW5" s="49" t="s">
        <v>150</v>
      </c>
      <c r="CX5" s="49" t="s">
        <v>151</v>
      </c>
      <c r="CY5" s="49" t="s">
        <v>152</v>
      </c>
      <c r="CZ5" s="49" t="s">
        <v>164</v>
      </c>
      <c r="DA5" s="49" t="s">
        <v>162</v>
      </c>
      <c r="DB5" s="49" t="s">
        <v>155</v>
      </c>
      <c r="DC5" s="49" t="s">
        <v>156</v>
      </c>
      <c r="DD5" s="49" t="s">
        <v>157</v>
      </c>
      <c r="DE5" s="49" t="s">
        <v>158</v>
      </c>
      <c r="DF5" s="49" t="s">
        <v>159</v>
      </c>
      <c r="DG5" s="49" t="s">
        <v>160</v>
      </c>
      <c r="DH5" s="49" t="s">
        <v>150</v>
      </c>
      <c r="DI5" s="49" t="s">
        <v>151</v>
      </c>
      <c r="DJ5" s="49" t="s">
        <v>161</v>
      </c>
      <c r="DK5" s="49" t="s">
        <v>165</v>
      </c>
      <c r="DL5" s="49" t="s">
        <v>154</v>
      </c>
      <c r="DM5" s="49" t="s">
        <v>155</v>
      </c>
      <c r="DN5" s="49" t="s">
        <v>156</v>
      </c>
      <c r="DO5" s="49" t="s">
        <v>157</v>
      </c>
      <c r="DP5" s="49" t="s">
        <v>158</v>
      </c>
      <c r="DQ5" s="49" t="s">
        <v>159</v>
      </c>
      <c r="DR5" s="49" t="s">
        <v>160</v>
      </c>
      <c r="DS5" s="49" t="s">
        <v>150</v>
      </c>
      <c r="DT5" s="49" t="s">
        <v>151</v>
      </c>
      <c r="DU5" s="49" t="s">
        <v>161</v>
      </c>
      <c r="DV5" s="49" t="s">
        <v>153</v>
      </c>
      <c r="DW5" s="49" t="s">
        <v>162</v>
      </c>
      <c r="DX5" s="49" t="s">
        <v>155</v>
      </c>
      <c r="DY5" s="49" t="s">
        <v>156</v>
      </c>
      <c r="DZ5" s="49" t="s">
        <v>157</v>
      </c>
      <c r="EA5" s="49" t="s">
        <v>158</v>
      </c>
      <c r="EB5" s="49" t="s">
        <v>159</v>
      </c>
      <c r="EC5" s="49" t="s">
        <v>160</v>
      </c>
      <c r="ED5" s="49" t="s">
        <v>150</v>
      </c>
      <c r="EE5" s="49" t="s">
        <v>151</v>
      </c>
      <c r="EF5" s="49" t="s">
        <v>161</v>
      </c>
      <c r="EG5" s="49" t="s">
        <v>165</v>
      </c>
      <c r="EH5" s="49" t="s">
        <v>162</v>
      </c>
      <c r="EI5" s="49" t="s">
        <v>155</v>
      </c>
      <c r="EJ5" s="49" t="s">
        <v>156</v>
      </c>
      <c r="EK5" s="49" t="s">
        <v>157</v>
      </c>
      <c r="EL5" s="49" t="s">
        <v>158</v>
      </c>
      <c r="EM5" s="49" t="s">
        <v>159</v>
      </c>
      <c r="EN5" s="49" t="s">
        <v>160</v>
      </c>
      <c r="EO5" s="49" t="s">
        <v>163</v>
      </c>
      <c r="EP5" s="49" t="s">
        <v>166</v>
      </c>
      <c r="EQ5" s="49" t="s">
        <v>161</v>
      </c>
      <c r="ER5" s="49" t="s">
        <v>153</v>
      </c>
      <c r="ES5" s="49" t="s">
        <v>154</v>
      </c>
      <c r="ET5" s="49" t="s">
        <v>155</v>
      </c>
      <c r="EU5" s="49" t="s">
        <v>156</v>
      </c>
      <c r="EV5" s="49" t="s">
        <v>157</v>
      </c>
      <c r="EW5" s="49" t="s">
        <v>158</v>
      </c>
      <c r="EX5" s="49" t="s">
        <v>159</v>
      </c>
      <c r="EY5" s="49" t="s">
        <v>167</v>
      </c>
      <c r="EZ5" s="49" t="s">
        <v>163</v>
      </c>
      <c r="FA5" s="49" t="s">
        <v>166</v>
      </c>
      <c r="FB5" s="49" t="s">
        <v>161</v>
      </c>
      <c r="FC5" s="49" t="s">
        <v>165</v>
      </c>
      <c r="FD5" s="49" t="s">
        <v>162</v>
      </c>
      <c r="FE5" s="49" t="s">
        <v>155</v>
      </c>
      <c r="FF5" s="49" t="s">
        <v>156</v>
      </c>
      <c r="FG5" s="49" t="s">
        <v>157</v>
      </c>
      <c r="FH5" s="49" t="s">
        <v>158</v>
      </c>
      <c r="FI5" s="49" t="s">
        <v>159</v>
      </c>
      <c r="FJ5" s="49" t="s">
        <v>160</v>
      </c>
    </row>
    <row r="6" spans="1:166" s="54" customFormat="1" x14ac:dyDescent="0.25">
      <c r="A6" s="35" t="s">
        <v>168</v>
      </c>
      <c r="B6" s="50">
        <f>B8</f>
        <v>2023</v>
      </c>
      <c r="C6" s="50">
        <f t="shared" ref="C6:M6" si="2">C8</f>
        <v>232165</v>
      </c>
      <c r="D6" s="50">
        <f t="shared" si="2"/>
        <v>46</v>
      </c>
      <c r="E6" s="50">
        <f t="shared" si="2"/>
        <v>6</v>
      </c>
      <c r="F6" s="50">
        <f t="shared" si="2"/>
        <v>0</v>
      </c>
      <c r="G6" s="50">
        <f t="shared" si="2"/>
        <v>1</v>
      </c>
      <c r="H6" s="153" t="str">
        <f>IF(H8&lt;&gt;I8,H8,"")&amp;IF(I8&lt;&gt;J8,I8,"")&amp;"　"&amp;J8</f>
        <v>愛知県常滑市　常滑市民病院</v>
      </c>
      <c r="I6" s="154"/>
      <c r="J6" s="155"/>
      <c r="K6" s="50" t="str">
        <f t="shared" si="2"/>
        <v>条例全部</v>
      </c>
      <c r="L6" s="50" t="str">
        <f t="shared" si="2"/>
        <v>病院事業</v>
      </c>
      <c r="M6" s="50" t="str">
        <f t="shared" si="2"/>
        <v>一般病院</v>
      </c>
      <c r="N6" s="50" t="str">
        <f>N8</f>
        <v>200床以上～300床未満</v>
      </c>
      <c r="O6" s="50" t="str">
        <f>O8</f>
        <v>その他</v>
      </c>
      <c r="P6" s="50" t="str">
        <f>P8</f>
        <v>直営</v>
      </c>
      <c r="Q6" s="51">
        <f t="shared" ref="Q6:AH6" si="3">Q8</f>
        <v>26</v>
      </c>
      <c r="R6" s="50" t="str">
        <f t="shared" si="3"/>
        <v>対象</v>
      </c>
      <c r="S6" s="50" t="str">
        <f t="shared" si="3"/>
        <v>ド 透 訓 ガ</v>
      </c>
      <c r="T6" s="50" t="str">
        <f t="shared" si="3"/>
        <v>救 臨 感 輪</v>
      </c>
      <c r="U6" s="51">
        <f>U8</f>
        <v>58621</v>
      </c>
      <c r="V6" s="51">
        <f>V8</f>
        <v>22800</v>
      </c>
      <c r="W6" s="50" t="str">
        <f>W8</f>
        <v>非該当</v>
      </c>
      <c r="X6" s="50" t="str">
        <f t="shared" ref="X6" si="4">X8</f>
        <v>非該当</v>
      </c>
      <c r="Y6" s="50" t="str">
        <f t="shared" si="3"/>
        <v>７：１</v>
      </c>
      <c r="Z6" s="51">
        <f t="shared" si="3"/>
        <v>264</v>
      </c>
      <c r="AA6" s="51" t="str">
        <f t="shared" si="3"/>
        <v>-</v>
      </c>
      <c r="AB6" s="51" t="str">
        <f t="shared" si="3"/>
        <v>-</v>
      </c>
      <c r="AC6" s="51" t="str">
        <f t="shared" si="3"/>
        <v>-</v>
      </c>
      <c r="AD6" s="51">
        <f t="shared" si="3"/>
        <v>2</v>
      </c>
      <c r="AE6" s="51">
        <f t="shared" si="3"/>
        <v>266</v>
      </c>
      <c r="AF6" s="51">
        <f t="shared" si="3"/>
        <v>226</v>
      </c>
      <c r="AG6" s="51" t="str">
        <f t="shared" si="3"/>
        <v>-</v>
      </c>
      <c r="AH6" s="51">
        <f t="shared" si="3"/>
        <v>226</v>
      </c>
      <c r="AI6" s="52">
        <f>IF(AI8="-",NA(),AI8)</f>
        <v>91.7</v>
      </c>
      <c r="AJ6" s="52">
        <f t="shared" ref="AJ6:AR6" si="5">IF(AJ8="-",NA(),AJ8)</f>
        <v>102.9</v>
      </c>
      <c r="AK6" s="52">
        <f t="shared" si="5"/>
        <v>107.2</v>
      </c>
      <c r="AL6" s="52">
        <f t="shared" si="5"/>
        <v>97.5</v>
      </c>
      <c r="AM6" s="52">
        <f t="shared" si="5"/>
        <v>90.8</v>
      </c>
      <c r="AN6" s="52">
        <f t="shared" si="5"/>
        <v>96.9</v>
      </c>
      <c r="AO6" s="52">
        <f t="shared" si="5"/>
        <v>101.8</v>
      </c>
      <c r="AP6" s="52">
        <f t="shared" si="5"/>
        <v>106.2</v>
      </c>
      <c r="AQ6" s="52">
        <f t="shared" si="5"/>
        <v>103.5</v>
      </c>
      <c r="AR6" s="52">
        <f t="shared" si="5"/>
        <v>93.8</v>
      </c>
      <c r="AS6" s="52" t="str">
        <f>IF(AS8="-","【-】","【"&amp;SUBSTITUTE(TEXT(AS8,"#,##0.0"),"-","△")&amp;"】")</f>
        <v>【96.6】</v>
      </c>
      <c r="AT6" s="52">
        <f>IF(AT8="-",NA(),AT8)</f>
        <v>89.5</v>
      </c>
      <c r="AU6" s="52">
        <f t="shared" ref="AU6:BC6" si="6">IF(AU8="-",NA(),AU8)</f>
        <v>79.400000000000006</v>
      </c>
      <c r="AV6" s="52">
        <f t="shared" si="6"/>
        <v>85.9</v>
      </c>
      <c r="AW6" s="52">
        <f t="shared" si="6"/>
        <v>77.400000000000006</v>
      </c>
      <c r="AX6" s="52">
        <f t="shared" si="6"/>
        <v>85.3</v>
      </c>
      <c r="AY6" s="52">
        <f t="shared" si="6"/>
        <v>86</v>
      </c>
      <c r="AZ6" s="52">
        <f t="shared" si="6"/>
        <v>80.7</v>
      </c>
      <c r="BA6" s="52">
        <f t="shared" si="6"/>
        <v>82.3</v>
      </c>
      <c r="BB6" s="52">
        <f t="shared" si="6"/>
        <v>81.5</v>
      </c>
      <c r="BC6" s="52">
        <f t="shared" si="6"/>
        <v>81.400000000000006</v>
      </c>
      <c r="BD6" s="52" t="str">
        <f>IF(BD8="-","【-】","【"&amp;SUBSTITUTE(TEXT(BD8,"#,##0.0"),"-","△")&amp;"】")</f>
        <v>【86.6】</v>
      </c>
      <c r="BE6" s="52">
        <f>IF(BE8="-",NA(),BE8)</f>
        <v>87</v>
      </c>
      <c r="BF6" s="52">
        <f t="shared" ref="BF6:BN6" si="7">IF(BF8="-",NA(),BF8)</f>
        <v>77.7</v>
      </c>
      <c r="BG6" s="52">
        <f t="shared" si="7"/>
        <v>84.1</v>
      </c>
      <c r="BH6" s="52">
        <f t="shared" si="7"/>
        <v>75.599999999999994</v>
      </c>
      <c r="BI6" s="52">
        <f t="shared" si="7"/>
        <v>83.5</v>
      </c>
      <c r="BJ6" s="52">
        <f t="shared" si="7"/>
        <v>83</v>
      </c>
      <c r="BK6" s="52">
        <f t="shared" si="7"/>
        <v>77.599999999999994</v>
      </c>
      <c r="BL6" s="52">
        <f t="shared" si="7"/>
        <v>79.2</v>
      </c>
      <c r="BM6" s="52">
        <f t="shared" si="7"/>
        <v>78.400000000000006</v>
      </c>
      <c r="BN6" s="52">
        <f t="shared" si="7"/>
        <v>78.2</v>
      </c>
      <c r="BO6" s="52" t="str">
        <f>IF(BO8="-","【-】","【"&amp;SUBSTITUTE(TEXT(BO8,"#,##0.0"),"-","△")&amp;"】")</f>
        <v>【83.9】</v>
      </c>
      <c r="BP6" s="52">
        <f>IF(BP8="-",NA(),BP8)</f>
        <v>76.900000000000006</v>
      </c>
      <c r="BQ6" s="52">
        <f t="shared" ref="BQ6:BY6" si="8">IF(BQ8="-",NA(),BQ8)</f>
        <v>64.099999999999994</v>
      </c>
      <c r="BR6" s="52">
        <f t="shared" si="8"/>
        <v>64.900000000000006</v>
      </c>
      <c r="BS6" s="52">
        <f t="shared" si="8"/>
        <v>61.3</v>
      </c>
      <c r="BT6" s="52">
        <f t="shared" si="8"/>
        <v>70.3</v>
      </c>
      <c r="BU6" s="52">
        <f t="shared" si="8"/>
        <v>72.900000000000006</v>
      </c>
      <c r="BV6" s="52">
        <f t="shared" si="8"/>
        <v>64.5</v>
      </c>
      <c r="BW6" s="52">
        <f t="shared" si="8"/>
        <v>63.8</v>
      </c>
      <c r="BX6" s="52">
        <f t="shared" si="8"/>
        <v>63.4</v>
      </c>
      <c r="BY6" s="52">
        <f t="shared" si="8"/>
        <v>66.7</v>
      </c>
      <c r="BZ6" s="52" t="str">
        <f>IF(BZ8="-","【-】","【"&amp;SUBSTITUTE(TEXT(BZ8,"#,##0.0"),"-","△")&amp;"】")</f>
        <v>【68.7】</v>
      </c>
      <c r="CA6" s="53">
        <f>IF(CA8="-",NA(),CA8)</f>
        <v>45997</v>
      </c>
      <c r="CB6" s="53">
        <f t="shared" ref="CB6:CJ6" si="9">IF(CB8="-",NA(),CB8)</f>
        <v>46772</v>
      </c>
      <c r="CC6" s="53">
        <f t="shared" si="9"/>
        <v>49530</v>
      </c>
      <c r="CD6" s="53">
        <f t="shared" si="9"/>
        <v>48102</v>
      </c>
      <c r="CE6" s="53">
        <f t="shared" si="9"/>
        <v>51095</v>
      </c>
      <c r="CF6" s="53">
        <f t="shared" si="9"/>
        <v>48807</v>
      </c>
      <c r="CG6" s="53">
        <f t="shared" si="9"/>
        <v>51594</v>
      </c>
      <c r="CH6" s="53">
        <f t="shared" si="9"/>
        <v>53805</v>
      </c>
      <c r="CI6" s="53">
        <f t="shared" si="9"/>
        <v>56563</v>
      </c>
      <c r="CJ6" s="53">
        <f t="shared" si="9"/>
        <v>56401</v>
      </c>
      <c r="CK6" s="52" t="str">
        <f>IF(CK8="-","【-】","【"&amp;SUBSTITUTE(TEXT(CK8,"#,##0"),"-","△")&amp;"】")</f>
        <v>【62,428】</v>
      </c>
      <c r="CL6" s="53">
        <f>IF(CL8="-",NA(),CL8)</f>
        <v>13727</v>
      </c>
      <c r="CM6" s="53">
        <f t="shared" ref="CM6:CU6" si="10">IF(CM8="-",NA(),CM8)</f>
        <v>15989</v>
      </c>
      <c r="CN6" s="53">
        <f t="shared" si="10"/>
        <v>16448</v>
      </c>
      <c r="CO6" s="53">
        <f t="shared" si="10"/>
        <v>17086</v>
      </c>
      <c r="CP6" s="53">
        <f t="shared" si="10"/>
        <v>17636</v>
      </c>
      <c r="CQ6" s="53">
        <f t="shared" si="10"/>
        <v>12970</v>
      </c>
      <c r="CR6" s="53">
        <f t="shared" si="10"/>
        <v>13767</v>
      </c>
      <c r="CS6" s="53">
        <f t="shared" si="10"/>
        <v>14046</v>
      </c>
      <c r="CT6" s="53">
        <f t="shared" si="10"/>
        <v>14550</v>
      </c>
      <c r="CU6" s="53">
        <f t="shared" si="10"/>
        <v>14823</v>
      </c>
      <c r="CV6" s="52" t="str">
        <f>IF(CV8="-","【-】","【"&amp;SUBSTITUTE(TEXT(CV8,"#,##0"),"-","△")&amp;"】")</f>
        <v>【18,236】</v>
      </c>
      <c r="CW6" s="52">
        <f>IF(CW8="-",NA(),CW8)</f>
        <v>63.9</v>
      </c>
      <c r="CX6" s="52">
        <f t="shared" ref="CX6:DF6" si="11">IF(CX8="-",NA(),CX8)</f>
        <v>72.8</v>
      </c>
      <c r="CY6" s="52">
        <f t="shared" si="11"/>
        <v>67.2</v>
      </c>
      <c r="CZ6" s="52">
        <f t="shared" si="11"/>
        <v>74</v>
      </c>
      <c r="DA6" s="52">
        <f t="shared" si="11"/>
        <v>66.7</v>
      </c>
      <c r="DB6" s="52">
        <f t="shared" si="11"/>
        <v>59.9</v>
      </c>
      <c r="DC6" s="52">
        <f t="shared" si="11"/>
        <v>63.4</v>
      </c>
      <c r="DD6" s="52">
        <f t="shared" si="11"/>
        <v>61.3</v>
      </c>
      <c r="DE6" s="52">
        <f t="shared" si="11"/>
        <v>61.4</v>
      </c>
      <c r="DF6" s="52">
        <f t="shared" si="11"/>
        <v>63.4</v>
      </c>
      <c r="DG6" s="52" t="str">
        <f>IF(DG8="-","【-】","【"&amp;SUBSTITUTE(TEXT(DG8,"#,##0.0"),"-","△")&amp;"】")</f>
        <v>【56.1】</v>
      </c>
      <c r="DH6" s="52">
        <f>IF(DH8="-",NA(),DH8)</f>
        <v>18.5</v>
      </c>
      <c r="DI6" s="52">
        <f t="shared" ref="DI6:DQ6" si="12">IF(DI8="-",NA(),DI8)</f>
        <v>19</v>
      </c>
      <c r="DJ6" s="52">
        <f t="shared" si="12"/>
        <v>18.600000000000001</v>
      </c>
      <c r="DK6" s="52">
        <f t="shared" si="12"/>
        <v>21</v>
      </c>
      <c r="DL6" s="52">
        <f t="shared" si="12"/>
        <v>19.3</v>
      </c>
      <c r="DM6" s="52">
        <f t="shared" si="12"/>
        <v>20.5</v>
      </c>
      <c r="DN6" s="52">
        <f t="shared" si="12"/>
        <v>20.2</v>
      </c>
      <c r="DO6" s="52">
        <f t="shared" si="12"/>
        <v>20.2</v>
      </c>
      <c r="DP6" s="52">
        <f t="shared" si="12"/>
        <v>21.1</v>
      </c>
      <c r="DQ6" s="52">
        <f t="shared" si="12"/>
        <v>22</v>
      </c>
      <c r="DR6" s="52" t="str">
        <f>IF(DR8="-","【-】","【"&amp;SUBSTITUTE(TEXT(DR8,"#,##0.0"),"-","△")&amp;"】")</f>
        <v>【26.4】</v>
      </c>
      <c r="DS6" s="52">
        <f>IF(DS8="-",NA(),DS8)</f>
        <v>176.9</v>
      </c>
      <c r="DT6" s="52">
        <f t="shared" ref="DT6:EB6" si="13">IF(DT8="-",NA(),DT8)</f>
        <v>212.2</v>
      </c>
      <c r="DU6" s="52">
        <f t="shared" si="13"/>
        <v>210.4</v>
      </c>
      <c r="DV6" s="52">
        <f t="shared" si="13"/>
        <v>219.9</v>
      </c>
      <c r="DW6" s="52">
        <f t="shared" si="13"/>
        <v>204.3</v>
      </c>
      <c r="DX6" s="52">
        <f t="shared" si="13"/>
        <v>81.900000000000006</v>
      </c>
      <c r="DY6" s="52">
        <f t="shared" si="13"/>
        <v>91.6</v>
      </c>
      <c r="DZ6" s="52">
        <f t="shared" si="13"/>
        <v>100.1</v>
      </c>
      <c r="EA6" s="52">
        <f t="shared" si="13"/>
        <v>94.9</v>
      </c>
      <c r="EB6" s="52">
        <f t="shared" si="13"/>
        <v>83.8</v>
      </c>
      <c r="EC6" s="52" t="str">
        <f>IF(EC8="-","【-】","【"&amp;SUBSTITUTE(TEXT(EC8,"#,##0.0"),"-","△")&amp;"】")</f>
        <v>【54.5】</v>
      </c>
      <c r="ED6" s="52">
        <f>IF(ED8="-",NA(),ED8)</f>
        <v>27.9</v>
      </c>
      <c r="EE6" s="52">
        <f t="shared" ref="EE6:EM6" si="14">IF(EE8="-",NA(),EE8)</f>
        <v>31.5</v>
      </c>
      <c r="EF6" s="52">
        <f t="shared" si="14"/>
        <v>32.5</v>
      </c>
      <c r="EG6" s="52">
        <f t="shared" si="14"/>
        <v>33.299999999999997</v>
      </c>
      <c r="EH6" s="52">
        <f t="shared" si="14"/>
        <v>37.200000000000003</v>
      </c>
      <c r="EI6" s="52">
        <f t="shared" si="14"/>
        <v>50.8</v>
      </c>
      <c r="EJ6" s="52">
        <f t="shared" si="14"/>
        <v>51.4</v>
      </c>
      <c r="EK6" s="52">
        <f t="shared" si="14"/>
        <v>51.9</v>
      </c>
      <c r="EL6" s="52">
        <f t="shared" si="14"/>
        <v>53.8</v>
      </c>
      <c r="EM6" s="52">
        <f t="shared" si="14"/>
        <v>55.3</v>
      </c>
      <c r="EN6" s="52" t="str">
        <f>IF(EN8="-","【-】","【"&amp;SUBSTITUTE(TEXT(EN8,"#,##0.0"),"-","△")&amp;"】")</f>
        <v>【57.0】</v>
      </c>
      <c r="EO6" s="52">
        <f>IF(EO8="-",NA(),EO8)</f>
        <v>70.900000000000006</v>
      </c>
      <c r="EP6" s="52">
        <f t="shared" ref="EP6:EX6" si="15">IF(EP8="-",NA(),EP8)</f>
        <v>72</v>
      </c>
      <c r="EQ6" s="52">
        <f t="shared" si="15"/>
        <v>61.1</v>
      </c>
      <c r="ER6" s="52">
        <f t="shared" si="15"/>
        <v>60.5</v>
      </c>
      <c r="ES6" s="52">
        <f t="shared" si="15"/>
        <v>65.900000000000006</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40729772</v>
      </c>
      <c r="FA6" s="53">
        <f t="shared" ref="FA6:FI6" si="16">IF(FA8="-",NA(),FA8)</f>
        <v>42268538</v>
      </c>
      <c r="FB6" s="53">
        <f t="shared" si="16"/>
        <v>45792038</v>
      </c>
      <c r="FC6" s="53">
        <f t="shared" si="16"/>
        <v>49187891</v>
      </c>
      <c r="FD6" s="53">
        <f t="shared" si="16"/>
        <v>49835079</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5">
      <c r="A7" s="35" t="s">
        <v>169</v>
      </c>
      <c r="B7" s="50">
        <f t="shared" ref="B7:AH7" si="17">B8</f>
        <v>2023</v>
      </c>
      <c r="C7" s="50">
        <f t="shared" si="17"/>
        <v>232165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その他</v>
      </c>
      <c r="P7" s="50" t="str">
        <f>P8</f>
        <v>直営</v>
      </c>
      <c r="Q7" s="51">
        <f t="shared" si="17"/>
        <v>26</v>
      </c>
      <c r="R7" s="50" t="str">
        <f t="shared" si="17"/>
        <v>対象</v>
      </c>
      <c r="S7" s="50" t="str">
        <f t="shared" si="17"/>
        <v>ド 透 訓 ガ</v>
      </c>
      <c r="T7" s="50" t="str">
        <f t="shared" si="17"/>
        <v>救 臨 感 輪</v>
      </c>
      <c r="U7" s="51">
        <f>U8</f>
        <v>58621</v>
      </c>
      <c r="V7" s="51">
        <f>V8</f>
        <v>22800</v>
      </c>
      <c r="W7" s="50" t="str">
        <f>W8</f>
        <v>非該当</v>
      </c>
      <c r="X7" s="50" t="str">
        <f t="shared" si="17"/>
        <v>非該当</v>
      </c>
      <c r="Y7" s="50" t="str">
        <f t="shared" si="17"/>
        <v>７：１</v>
      </c>
      <c r="Z7" s="51">
        <f t="shared" si="17"/>
        <v>264</v>
      </c>
      <c r="AA7" s="51" t="str">
        <f t="shared" si="17"/>
        <v>-</v>
      </c>
      <c r="AB7" s="51" t="str">
        <f t="shared" si="17"/>
        <v>-</v>
      </c>
      <c r="AC7" s="51" t="str">
        <f t="shared" si="17"/>
        <v>-</v>
      </c>
      <c r="AD7" s="51">
        <f t="shared" si="17"/>
        <v>2</v>
      </c>
      <c r="AE7" s="51">
        <f t="shared" si="17"/>
        <v>266</v>
      </c>
      <c r="AF7" s="51">
        <f t="shared" si="17"/>
        <v>226</v>
      </c>
      <c r="AG7" s="51" t="str">
        <f t="shared" si="17"/>
        <v>-</v>
      </c>
      <c r="AH7" s="51">
        <f t="shared" si="17"/>
        <v>226</v>
      </c>
      <c r="AI7" s="52">
        <f>AI8</f>
        <v>91.7</v>
      </c>
      <c r="AJ7" s="52">
        <f t="shared" ref="AJ7:AR7" si="18">AJ8</f>
        <v>102.9</v>
      </c>
      <c r="AK7" s="52">
        <f t="shared" si="18"/>
        <v>107.2</v>
      </c>
      <c r="AL7" s="52">
        <f t="shared" si="18"/>
        <v>97.5</v>
      </c>
      <c r="AM7" s="52">
        <f t="shared" si="18"/>
        <v>90.8</v>
      </c>
      <c r="AN7" s="52">
        <f t="shared" si="18"/>
        <v>96.9</v>
      </c>
      <c r="AO7" s="52">
        <f t="shared" si="18"/>
        <v>101.8</v>
      </c>
      <c r="AP7" s="52">
        <f t="shared" si="18"/>
        <v>106.2</v>
      </c>
      <c r="AQ7" s="52">
        <f t="shared" si="18"/>
        <v>103.5</v>
      </c>
      <c r="AR7" s="52">
        <f t="shared" si="18"/>
        <v>93.8</v>
      </c>
      <c r="AS7" s="52"/>
      <c r="AT7" s="52">
        <f>AT8</f>
        <v>89.5</v>
      </c>
      <c r="AU7" s="52">
        <f t="shared" ref="AU7:BC7" si="19">AU8</f>
        <v>79.400000000000006</v>
      </c>
      <c r="AV7" s="52">
        <f t="shared" si="19"/>
        <v>85.9</v>
      </c>
      <c r="AW7" s="52">
        <f t="shared" si="19"/>
        <v>77.400000000000006</v>
      </c>
      <c r="AX7" s="52">
        <f t="shared" si="19"/>
        <v>85.3</v>
      </c>
      <c r="AY7" s="52">
        <f t="shared" si="19"/>
        <v>86</v>
      </c>
      <c r="AZ7" s="52">
        <f t="shared" si="19"/>
        <v>80.7</v>
      </c>
      <c r="BA7" s="52">
        <f t="shared" si="19"/>
        <v>82.3</v>
      </c>
      <c r="BB7" s="52">
        <f t="shared" si="19"/>
        <v>81.5</v>
      </c>
      <c r="BC7" s="52">
        <f t="shared" si="19"/>
        <v>81.400000000000006</v>
      </c>
      <c r="BD7" s="52"/>
      <c r="BE7" s="52">
        <f>BE8</f>
        <v>87</v>
      </c>
      <c r="BF7" s="52">
        <f t="shared" ref="BF7:BN7" si="20">BF8</f>
        <v>77.7</v>
      </c>
      <c r="BG7" s="52">
        <f t="shared" si="20"/>
        <v>84.1</v>
      </c>
      <c r="BH7" s="52">
        <f t="shared" si="20"/>
        <v>75.599999999999994</v>
      </c>
      <c r="BI7" s="52">
        <f t="shared" si="20"/>
        <v>83.5</v>
      </c>
      <c r="BJ7" s="52">
        <f t="shared" si="20"/>
        <v>83</v>
      </c>
      <c r="BK7" s="52">
        <f t="shared" si="20"/>
        <v>77.599999999999994</v>
      </c>
      <c r="BL7" s="52">
        <f t="shared" si="20"/>
        <v>79.2</v>
      </c>
      <c r="BM7" s="52">
        <f t="shared" si="20"/>
        <v>78.400000000000006</v>
      </c>
      <c r="BN7" s="52">
        <f t="shared" si="20"/>
        <v>78.2</v>
      </c>
      <c r="BO7" s="52"/>
      <c r="BP7" s="52">
        <f>BP8</f>
        <v>76.900000000000006</v>
      </c>
      <c r="BQ7" s="52">
        <f t="shared" ref="BQ7:BY7" si="21">BQ8</f>
        <v>64.099999999999994</v>
      </c>
      <c r="BR7" s="52">
        <f t="shared" si="21"/>
        <v>64.900000000000006</v>
      </c>
      <c r="BS7" s="52">
        <f t="shared" si="21"/>
        <v>61.3</v>
      </c>
      <c r="BT7" s="52">
        <f t="shared" si="21"/>
        <v>70.3</v>
      </c>
      <c r="BU7" s="52">
        <f t="shared" si="21"/>
        <v>72.900000000000006</v>
      </c>
      <c r="BV7" s="52">
        <f t="shared" si="21"/>
        <v>64.5</v>
      </c>
      <c r="BW7" s="52">
        <f t="shared" si="21"/>
        <v>63.8</v>
      </c>
      <c r="BX7" s="52">
        <f t="shared" si="21"/>
        <v>63.4</v>
      </c>
      <c r="BY7" s="52">
        <f t="shared" si="21"/>
        <v>66.7</v>
      </c>
      <c r="BZ7" s="52"/>
      <c r="CA7" s="53">
        <f>CA8</f>
        <v>45997</v>
      </c>
      <c r="CB7" s="53">
        <f t="shared" ref="CB7:CJ7" si="22">CB8</f>
        <v>46772</v>
      </c>
      <c r="CC7" s="53">
        <f t="shared" si="22"/>
        <v>49530</v>
      </c>
      <c r="CD7" s="53">
        <f t="shared" si="22"/>
        <v>48102</v>
      </c>
      <c r="CE7" s="53">
        <f t="shared" si="22"/>
        <v>51095</v>
      </c>
      <c r="CF7" s="53">
        <f t="shared" si="22"/>
        <v>48807</v>
      </c>
      <c r="CG7" s="53">
        <f t="shared" si="22"/>
        <v>51594</v>
      </c>
      <c r="CH7" s="53">
        <f t="shared" si="22"/>
        <v>53805</v>
      </c>
      <c r="CI7" s="53">
        <f t="shared" si="22"/>
        <v>56563</v>
      </c>
      <c r="CJ7" s="53">
        <f t="shared" si="22"/>
        <v>56401</v>
      </c>
      <c r="CK7" s="52"/>
      <c r="CL7" s="53">
        <f>CL8</f>
        <v>13727</v>
      </c>
      <c r="CM7" s="53">
        <f t="shared" ref="CM7:CU7" si="23">CM8</f>
        <v>15989</v>
      </c>
      <c r="CN7" s="53">
        <f t="shared" si="23"/>
        <v>16448</v>
      </c>
      <c r="CO7" s="53">
        <f t="shared" si="23"/>
        <v>17086</v>
      </c>
      <c r="CP7" s="53">
        <f t="shared" si="23"/>
        <v>17636</v>
      </c>
      <c r="CQ7" s="53">
        <f t="shared" si="23"/>
        <v>12970</v>
      </c>
      <c r="CR7" s="53">
        <f t="shared" si="23"/>
        <v>13767</v>
      </c>
      <c r="CS7" s="53">
        <f t="shared" si="23"/>
        <v>14046</v>
      </c>
      <c r="CT7" s="53">
        <f t="shared" si="23"/>
        <v>14550</v>
      </c>
      <c r="CU7" s="53">
        <f t="shared" si="23"/>
        <v>14823</v>
      </c>
      <c r="CV7" s="52"/>
      <c r="CW7" s="52">
        <f>CW8</f>
        <v>63.9</v>
      </c>
      <c r="CX7" s="52">
        <f t="shared" ref="CX7:DF7" si="24">CX8</f>
        <v>72.8</v>
      </c>
      <c r="CY7" s="52">
        <f t="shared" si="24"/>
        <v>67.2</v>
      </c>
      <c r="CZ7" s="52">
        <f t="shared" si="24"/>
        <v>74</v>
      </c>
      <c r="DA7" s="52">
        <f t="shared" si="24"/>
        <v>66.7</v>
      </c>
      <c r="DB7" s="52">
        <f t="shared" si="24"/>
        <v>59.9</v>
      </c>
      <c r="DC7" s="52">
        <f t="shared" si="24"/>
        <v>63.4</v>
      </c>
      <c r="DD7" s="52">
        <f t="shared" si="24"/>
        <v>61.3</v>
      </c>
      <c r="DE7" s="52">
        <f t="shared" si="24"/>
        <v>61.4</v>
      </c>
      <c r="DF7" s="52">
        <f t="shared" si="24"/>
        <v>63.4</v>
      </c>
      <c r="DG7" s="52"/>
      <c r="DH7" s="52">
        <f>DH8</f>
        <v>18.5</v>
      </c>
      <c r="DI7" s="52">
        <f t="shared" ref="DI7:DQ7" si="25">DI8</f>
        <v>19</v>
      </c>
      <c r="DJ7" s="52">
        <f t="shared" si="25"/>
        <v>18.600000000000001</v>
      </c>
      <c r="DK7" s="52">
        <f t="shared" si="25"/>
        <v>21</v>
      </c>
      <c r="DL7" s="52">
        <f t="shared" si="25"/>
        <v>19.3</v>
      </c>
      <c r="DM7" s="52">
        <f t="shared" si="25"/>
        <v>20.5</v>
      </c>
      <c r="DN7" s="52">
        <f t="shared" si="25"/>
        <v>20.2</v>
      </c>
      <c r="DO7" s="52">
        <f t="shared" si="25"/>
        <v>20.2</v>
      </c>
      <c r="DP7" s="52">
        <f t="shared" si="25"/>
        <v>21.1</v>
      </c>
      <c r="DQ7" s="52">
        <f t="shared" si="25"/>
        <v>22</v>
      </c>
      <c r="DR7" s="52"/>
      <c r="DS7" s="52">
        <f>DS8</f>
        <v>176.9</v>
      </c>
      <c r="DT7" s="52">
        <f t="shared" ref="DT7:EB7" si="26">DT8</f>
        <v>212.2</v>
      </c>
      <c r="DU7" s="52">
        <f t="shared" si="26"/>
        <v>210.4</v>
      </c>
      <c r="DV7" s="52">
        <f t="shared" si="26"/>
        <v>219.9</v>
      </c>
      <c r="DW7" s="52">
        <f t="shared" si="26"/>
        <v>204.3</v>
      </c>
      <c r="DX7" s="52">
        <f t="shared" si="26"/>
        <v>81.900000000000006</v>
      </c>
      <c r="DY7" s="52">
        <f t="shared" si="26"/>
        <v>91.6</v>
      </c>
      <c r="DZ7" s="52">
        <f t="shared" si="26"/>
        <v>100.1</v>
      </c>
      <c r="EA7" s="52">
        <f t="shared" si="26"/>
        <v>94.9</v>
      </c>
      <c r="EB7" s="52">
        <f t="shared" si="26"/>
        <v>83.8</v>
      </c>
      <c r="EC7" s="52"/>
      <c r="ED7" s="52">
        <f>ED8</f>
        <v>27.9</v>
      </c>
      <c r="EE7" s="52">
        <f t="shared" ref="EE7:EM7" si="27">EE8</f>
        <v>31.5</v>
      </c>
      <c r="EF7" s="52">
        <f t="shared" si="27"/>
        <v>32.5</v>
      </c>
      <c r="EG7" s="52">
        <f t="shared" si="27"/>
        <v>33.299999999999997</v>
      </c>
      <c r="EH7" s="52">
        <f t="shared" si="27"/>
        <v>37.200000000000003</v>
      </c>
      <c r="EI7" s="52">
        <f t="shared" si="27"/>
        <v>50.8</v>
      </c>
      <c r="EJ7" s="52">
        <f t="shared" si="27"/>
        <v>51.4</v>
      </c>
      <c r="EK7" s="52">
        <f t="shared" si="27"/>
        <v>51.9</v>
      </c>
      <c r="EL7" s="52">
        <f t="shared" si="27"/>
        <v>53.8</v>
      </c>
      <c r="EM7" s="52">
        <f t="shared" si="27"/>
        <v>55.3</v>
      </c>
      <c r="EN7" s="52"/>
      <c r="EO7" s="52">
        <f>EO8</f>
        <v>70.900000000000006</v>
      </c>
      <c r="EP7" s="52">
        <f t="shared" ref="EP7:EX7" si="28">EP8</f>
        <v>72</v>
      </c>
      <c r="EQ7" s="52">
        <f t="shared" si="28"/>
        <v>61.1</v>
      </c>
      <c r="ER7" s="52">
        <f t="shared" si="28"/>
        <v>60.5</v>
      </c>
      <c r="ES7" s="52">
        <f t="shared" si="28"/>
        <v>65.900000000000006</v>
      </c>
      <c r="ET7" s="52">
        <f t="shared" si="28"/>
        <v>72.599999999999994</v>
      </c>
      <c r="EU7" s="52">
        <f t="shared" si="28"/>
        <v>71.900000000000006</v>
      </c>
      <c r="EV7" s="52">
        <f t="shared" si="28"/>
        <v>71.2</v>
      </c>
      <c r="EW7" s="52">
        <f t="shared" si="28"/>
        <v>71.8</v>
      </c>
      <c r="EX7" s="52">
        <f t="shared" si="28"/>
        <v>71.400000000000006</v>
      </c>
      <c r="EY7" s="52"/>
      <c r="EZ7" s="53">
        <f>EZ8</f>
        <v>40729772</v>
      </c>
      <c r="FA7" s="53">
        <f t="shared" ref="FA7:FI7" si="29">FA8</f>
        <v>42268538</v>
      </c>
      <c r="FB7" s="53">
        <f t="shared" si="29"/>
        <v>45792038</v>
      </c>
      <c r="FC7" s="53">
        <f t="shared" si="29"/>
        <v>49187891</v>
      </c>
      <c r="FD7" s="53">
        <f t="shared" si="29"/>
        <v>49835079</v>
      </c>
      <c r="FE7" s="53">
        <f t="shared" si="29"/>
        <v>44436827</v>
      </c>
      <c r="FF7" s="53">
        <f t="shared" si="29"/>
        <v>45896030</v>
      </c>
      <c r="FG7" s="53">
        <f t="shared" si="29"/>
        <v>47415042</v>
      </c>
      <c r="FH7" s="53">
        <f t="shared" si="29"/>
        <v>47985814</v>
      </c>
      <c r="FI7" s="53">
        <f t="shared" si="29"/>
        <v>49654543</v>
      </c>
      <c r="FJ7" s="53"/>
    </row>
    <row r="8" spans="1:166" s="54" customFormat="1" x14ac:dyDescent="0.25">
      <c r="A8" s="35"/>
      <c r="B8" s="55">
        <v>2023</v>
      </c>
      <c r="C8" s="55">
        <v>232165</v>
      </c>
      <c r="D8" s="55">
        <v>46</v>
      </c>
      <c r="E8" s="55">
        <v>6</v>
      </c>
      <c r="F8" s="55">
        <v>0</v>
      </c>
      <c r="G8" s="55">
        <v>1</v>
      </c>
      <c r="H8" s="55" t="s">
        <v>170</v>
      </c>
      <c r="I8" s="55" t="s">
        <v>171</v>
      </c>
      <c r="J8" s="55" t="s">
        <v>172</v>
      </c>
      <c r="K8" s="55" t="s">
        <v>173</v>
      </c>
      <c r="L8" s="55" t="s">
        <v>174</v>
      </c>
      <c r="M8" s="55" t="s">
        <v>175</v>
      </c>
      <c r="N8" s="55" t="s">
        <v>176</v>
      </c>
      <c r="O8" s="55" t="s">
        <v>177</v>
      </c>
      <c r="P8" s="55" t="s">
        <v>178</v>
      </c>
      <c r="Q8" s="56">
        <v>26</v>
      </c>
      <c r="R8" s="55" t="s">
        <v>179</v>
      </c>
      <c r="S8" s="55" t="s">
        <v>180</v>
      </c>
      <c r="T8" s="55" t="s">
        <v>181</v>
      </c>
      <c r="U8" s="56">
        <v>58621</v>
      </c>
      <c r="V8" s="56">
        <v>22800</v>
      </c>
      <c r="W8" s="55" t="s">
        <v>182</v>
      </c>
      <c r="X8" s="55" t="s">
        <v>182</v>
      </c>
      <c r="Y8" s="57" t="s">
        <v>183</v>
      </c>
      <c r="Z8" s="56">
        <v>264</v>
      </c>
      <c r="AA8" s="56" t="s">
        <v>40</v>
      </c>
      <c r="AB8" s="56" t="s">
        <v>40</v>
      </c>
      <c r="AC8" s="56" t="s">
        <v>40</v>
      </c>
      <c r="AD8" s="56">
        <v>2</v>
      </c>
      <c r="AE8" s="56">
        <v>266</v>
      </c>
      <c r="AF8" s="56">
        <v>226</v>
      </c>
      <c r="AG8" s="56" t="s">
        <v>40</v>
      </c>
      <c r="AH8" s="56">
        <v>226</v>
      </c>
      <c r="AI8" s="58">
        <v>91.7</v>
      </c>
      <c r="AJ8" s="58">
        <v>102.9</v>
      </c>
      <c r="AK8" s="58">
        <v>107.2</v>
      </c>
      <c r="AL8" s="58">
        <v>97.5</v>
      </c>
      <c r="AM8" s="58">
        <v>90.8</v>
      </c>
      <c r="AN8" s="58">
        <v>96.9</v>
      </c>
      <c r="AO8" s="58">
        <v>101.8</v>
      </c>
      <c r="AP8" s="58">
        <v>106.2</v>
      </c>
      <c r="AQ8" s="58">
        <v>103.5</v>
      </c>
      <c r="AR8" s="58">
        <v>93.8</v>
      </c>
      <c r="AS8" s="58">
        <v>96.6</v>
      </c>
      <c r="AT8" s="58">
        <v>89.5</v>
      </c>
      <c r="AU8" s="58">
        <v>79.400000000000006</v>
      </c>
      <c r="AV8" s="58">
        <v>85.9</v>
      </c>
      <c r="AW8" s="58">
        <v>77.400000000000006</v>
      </c>
      <c r="AX8" s="58">
        <v>85.3</v>
      </c>
      <c r="AY8" s="58">
        <v>86</v>
      </c>
      <c r="AZ8" s="58">
        <v>80.7</v>
      </c>
      <c r="BA8" s="58">
        <v>82.3</v>
      </c>
      <c r="BB8" s="58">
        <v>81.5</v>
      </c>
      <c r="BC8" s="58">
        <v>81.400000000000006</v>
      </c>
      <c r="BD8" s="58">
        <v>86.6</v>
      </c>
      <c r="BE8" s="59">
        <v>87</v>
      </c>
      <c r="BF8" s="59">
        <v>77.7</v>
      </c>
      <c r="BG8" s="59">
        <v>84.1</v>
      </c>
      <c r="BH8" s="59">
        <v>75.599999999999994</v>
      </c>
      <c r="BI8" s="59">
        <v>83.5</v>
      </c>
      <c r="BJ8" s="59">
        <v>83</v>
      </c>
      <c r="BK8" s="59">
        <v>77.599999999999994</v>
      </c>
      <c r="BL8" s="59">
        <v>79.2</v>
      </c>
      <c r="BM8" s="59">
        <v>78.400000000000006</v>
      </c>
      <c r="BN8" s="59">
        <v>78.2</v>
      </c>
      <c r="BO8" s="59">
        <v>83.9</v>
      </c>
      <c r="BP8" s="58">
        <v>76.900000000000006</v>
      </c>
      <c r="BQ8" s="58">
        <v>64.099999999999994</v>
      </c>
      <c r="BR8" s="58">
        <v>64.900000000000006</v>
      </c>
      <c r="BS8" s="58">
        <v>61.3</v>
      </c>
      <c r="BT8" s="58">
        <v>70.3</v>
      </c>
      <c r="BU8" s="58">
        <v>72.900000000000006</v>
      </c>
      <c r="BV8" s="58">
        <v>64.5</v>
      </c>
      <c r="BW8" s="58">
        <v>63.8</v>
      </c>
      <c r="BX8" s="58">
        <v>63.4</v>
      </c>
      <c r="BY8" s="58">
        <v>66.7</v>
      </c>
      <c r="BZ8" s="58">
        <v>68.7</v>
      </c>
      <c r="CA8" s="59">
        <v>45997</v>
      </c>
      <c r="CB8" s="59">
        <v>46772</v>
      </c>
      <c r="CC8" s="59">
        <v>49530</v>
      </c>
      <c r="CD8" s="59">
        <v>48102</v>
      </c>
      <c r="CE8" s="59">
        <v>51095</v>
      </c>
      <c r="CF8" s="59">
        <v>48807</v>
      </c>
      <c r="CG8" s="59">
        <v>51594</v>
      </c>
      <c r="CH8" s="59">
        <v>53805</v>
      </c>
      <c r="CI8" s="59">
        <v>56563</v>
      </c>
      <c r="CJ8" s="59">
        <v>56401</v>
      </c>
      <c r="CK8" s="58">
        <v>62428</v>
      </c>
      <c r="CL8" s="59">
        <v>13727</v>
      </c>
      <c r="CM8" s="59">
        <v>15989</v>
      </c>
      <c r="CN8" s="59">
        <v>16448</v>
      </c>
      <c r="CO8" s="59">
        <v>17086</v>
      </c>
      <c r="CP8" s="59">
        <v>17636</v>
      </c>
      <c r="CQ8" s="59">
        <v>12970</v>
      </c>
      <c r="CR8" s="59">
        <v>13767</v>
      </c>
      <c r="CS8" s="59">
        <v>14046</v>
      </c>
      <c r="CT8" s="59">
        <v>14550</v>
      </c>
      <c r="CU8" s="59">
        <v>14823</v>
      </c>
      <c r="CV8" s="58">
        <v>18236</v>
      </c>
      <c r="CW8" s="59">
        <v>63.9</v>
      </c>
      <c r="CX8" s="59">
        <v>72.8</v>
      </c>
      <c r="CY8" s="59">
        <v>67.2</v>
      </c>
      <c r="CZ8" s="59">
        <v>74</v>
      </c>
      <c r="DA8" s="59">
        <v>66.7</v>
      </c>
      <c r="DB8" s="59">
        <v>59.9</v>
      </c>
      <c r="DC8" s="59">
        <v>63.4</v>
      </c>
      <c r="DD8" s="59">
        <v>61.3</v>
      </c>
      <c r="DE8" s="59">
        <v>61.4</v>
      </c>
      <c r="DF8" s="59">
        <v>63.4</v>
      </c>
      <c r="DG8" s="59">
        <v>56.1</v>
      </c>
      <c r="DH8" s="59">
        <v>18.5</v>
      </c>
      <c r="DI8" s="59">
        <v>19</v>
      </c>
      <c r="DJ8" s="59">
        <v>18.600000000000001</v>
      </c>
      <c r="DK8" s="59">
        <v>21</v>
      </c>
      <c r="DL8" s="59">
        <v>19.3</v>
      </c>
      <c r="DM8" s="59">
        <v>20.5</v>
      </c>
      <c r="DN8" s="59">
        <v>20.2</v>
      </c>
      <c r="DO8" s="59">
        <v>20.2</v>
      </c>
      <c r="DP8" s="59">
        <v>21.1</v>
      </c>
      <c r="DQ8" s="59">
        <v>22</v>
      </c>
      <c r="DR8" s="59">
        <v>26.4</v>
      </c>
      <c r="DS8" s="59">
        <v>176.9</v>
      </c>
      <c r="DT8" s="59">
        <v>212.2</v>
      </c>
      <c r="DU8" s="59">
        <v>210.4</v>
      </c>
      <c r="DV8" s="59">
        <v>219.9</v>
      </c>
      <c r="DW8" s="59">
        <v>204.3</v>
      </c>
      <c r="DX8" s="59">
        <v>81.900000000000006</v>
      </c>
      <c r="DY8" s="59">
        <v>91.6</v>
      </c>
      <c r="DZ8" s="59">
        <v>100.1</v>
      </c>
      <c r="EA8" s="59">
        <v>94.9</v>
      </c>
      <c r="EB8" s="59">
        <v>83.8</v>
      </c>
      <c r="EC8" s="59">
        <v>54.5</v>
      </c>
      <c r="ED8" s="58">
        <v>27.9</v>
      </c>
      <c r="EE8" s="58">
        <v>31.5</v>
      </c>
      <c r="EF8" s="58">
        <v>32.5</v>
      </c>
      <c r="EG8" s="58">
        <v>33.299999999999997</v>
      </c>
      <c r="EH8" s="58">
        <v>37.200000000000003</v>
      </c>
      <c r="EI8" s="58">
        <v>50.8</v>
      </c>
      <c r="EJ8" s="58">
        <v>51.4</v>
      </c>
      <c r="EK8" s="58">
        <v>51.9</v>
      </c>
      <c r="EL8" s="58">
        <v>53.8</v>
      </c>
      <c r="EM8" s="58">
        <v>55.3</v>
      </c>
      <c r="EN8" s="58">
        <v>57</v>
      </c>
      <c r="EO8" s="58">
        <v>70.900000000000006</v>
      </c>
      <c r="EP8" s="58">
        <v>72</v>
      </c>
      <c r="EQ8" s="58">
        <v>61.1</v>
      </c>
      <c r="ER8" s="58">
        <v>60.5</v>
      </c>
      <c r="ES8" s="58">
        <v>65.900000000000006</v>
      </c>
      <c r="ET8" s="58">
        <v>72.599999999999994</v>
      </c>
      <c r="EU8" s="58">
        <v>71.900000000000006</v>
      </c>
      <c r="EV8" s="58">
        <v>71.2</v>
      </c>
      <c r="EW8" s="58">
        <v>71.8</v>
      </c>
      <c r="EX8" s="58">
        <v>71.400000000000006</v>
      </c>
      <c r="EY8" s="58">
        <v>70.400000000000006</v>
      </c>
      <c r="EZ8" s="59">
        <v>40729772</v>
      </c>
      <c r="FA8" s="59">
        <v>42268538</v>
      </c>
      <c r="FB8" s="59">
        <v>45792038</v>
      </c>
      <c r="FC8" s="59">
        <v>49187891</v>
      </c>
      <c r="FD8" s="59">
        <v>49835079</v>
      </c>
      <c r="FE8" s="59">
        <v>44436827</v>
      </c>
      <c r="FF8" s="59">
        <v>45896030</v>
      </c>
      <c r="FG8" s="59">
        <v>47415042</v>
      </c>
      <c r="FH8" s="59">
        <v>47985814</v>
      </c>
      <c r="FI8" s="59">
        <v>49654543</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2025-02-10T02:54:42Z</cp:lastPrinted>
  <dcterms:created xsi:type="dcterms:W3CDTF">2025-01-16T06:42:43Z</dcterms:created>
  <dcterms:modified xsi:type="dcterms:W3CDTF">2025-02-10T02:54:48Z</dcterms:modified>
  <cp:category/>
</cp:coreProperties>
</file>