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08E85D25-F9EC-4701-A4DA-F22E0129653C}" xr6:coauthVersionLast="47" xr6:coauthVersionMax="47" xr10:uidLastSave="{00000000-0000-0000-0000-000000000000}"/>
  <workbookProtection workbookAlgorithmName="SHA-512" workbookHashValue="NUzPR8MAEQXZ1cxLiae6mqD+KDZ8E/pi6SDU8Dtf9xMdgLFrFHECct0pYEEVwufNTTxe+x0TP3MLc1M1sD5/KA==" workbookSaltValue="qyo4eXjV8eXr/u8do6KCgg=="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<sst xmlns="http://schemas.openxmlformats.org/spreadsheetml/2006/main" count="253" uniqueCount="115">
  <si>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</si>
  <si>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</si>
  <si>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</si>
  <si>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</si>
  <si>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</si>
  <si>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</si>
  <si>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</si>
  <si>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</si>
  <si>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</si>
  <si>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</si>
  <si>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</si>
  <si>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</si>
  <si>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</si>
  <si>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</si>
  <si>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</si>
  <si>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</si>
  <si>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</si>
  <si>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</si>
  <si>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</si>
  <si>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</si>
  <si>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</si>
  <si>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</si>
  <si>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</si>
  <si>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</si>
  <si>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</si>
  <si>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</si>
  <si>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</si>
  <si>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</si>
  <si>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</si>
  <si>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</si>
  <si>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</si>
  <si>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</si>
  <si>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</si>
  <si>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</si>
  <si>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</si>
  <si>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</si>
  <si>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</si>
  <si>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</si>
  <si>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</si>
  <si>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</si>
  <si>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</si>
  <si>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</si>
  <si>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</si>
  <si>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</si>
  <si>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</si>
  <si>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</si>
  <si>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</si>
  <si>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</si>
  <si>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</si>
  <si>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</si>
  <si>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</si>
  <si>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</si>
  <si>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</si>
  <si>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</si>
  <si>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</si>
  <si>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</si>
  <si>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</si>
  <si>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</si>
  <si>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</si>
  <si>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</si>
  <si>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</si>
  <si>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</si>
  <si>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</si>
  <si>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</si>
  <si>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</si>
  <si>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</si>
  <si>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</si>
  <si>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</si>
  <si>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</si>
  <si>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</si>
  <si>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</si>
  <si>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</si>
  <si>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</si>
  <si>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</si>
  <si>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</si>
  <si>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</si>
  <si>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</si>
  <si>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</si>
  <si>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</si>
  <si>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</si>
  <si>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</si>
  <si>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</si>
  <si>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</si>
  <si>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</si>
  <si>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</si>
  <si>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</si>
  <si>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</si>
  <si>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</si>
  <si>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</si>
  <si>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</si>
  <si>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</si>
  <si>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</si>
  <si>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</si>
  <si>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</si>
  <si>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</si>
  <si>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</si>
  <si>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</si>
  <si>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</si>
  <si>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</si>
  <si>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</si>
  <si>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</si>
  <si>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</si>
  <si>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</si>
  <si>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</si>
  <si>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</si>
  <si>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</si>
  <si>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</si>
  <si>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</si>
  <si>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</si>
  <si>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</si>
  <si>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</si>
  <si>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</si>
  <si>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状況として、①経常収支比率は109.67％と黒字となっており、前年度及び類似団体平均値と同程度の黒字幅となった。電気料等の維持管理費の減少により⑥汚水処理原価が低下し、⑤経費回収率は前年と比べて上昇したものの、引き続き類似団体平均値を下回った。今後は大口需要家からの使用料収入の状況を注視するとともに、接続促進等によって有収水量の増加を図り、収支の改善を目指す。
　財政状態として、③流動比率は100％を下回っているが、前年度と比べて上昇した。建設改良費等に充てられた企業債の償還は翌年度の収入によることを予定しており、類似団体平均値と比べても余裕がある比率となっている。④企業債残高対事業規模比率は、企業債残高のうちほぼ全額を一般会計が負担する見込みであるため低い値となっている。
　⑦施設利用率は、水処理施設の増設に伴って低下し、類似団体平均値を下回った。
　⑧水洗化率については、整備後の年数が浅い地域もあり、類似団体平均値と比べて低い値となっているが、前年度と比べると1.68ポイント上昇している。令和５年度より、浄化槽等を使用する既存建物の接続に対する報奨金制度を創設し、接続の促進を図っている。区域内人口の増加と接続促進の取り組みを合わせて行い、水洗化率の向上、有収水量の増加、使用料収入の増加を図る。</t>
    <rPh sb="1" eb="3">
      <t>ケイエイ</t>
    </rPh>
    <rPh sb="3" eb="5">
      <t>ジョウキョウ</t>
    </rPh>
    <rPh sb="10" eb="12">
      <t>ケイジョウ</t>
    </rPh>
    <rPh sb="12" eb="14">
      <t>シュウシ</t>
    </rPh>
    <rPh sb="14" eb="16">
      <t>ヒリツ</t>
    </rPh>
    <rPh sb="25" eb="27">
      <t>クロジ</t>
    </rPh>
    <rPh sb="34" eb="37">
      <t>ゼンネンド</t>
    </rPh>
    <rPh sb="37" eb="38">
      <t>オヨ</t>
    </rPh>
    <rPh sb="39" eb="41">
      <t>ルイジ</t>
    </rPh>
    <rPh sb="41" eb="43">
      <t>ダンタイ</t>
    </rPh>
    <rPh sb="43" eb="46">
      <t>ヘイキンチ</t>
    </rPh>
    <rPh sb="47" eb="50">
      <t>ドウテイド</t>
    </rPh>
    <rPh sb="51" eb="53">
      <t>クロジ</t>
    </rPh>
    <rPh sb="53" eb="54">
      <t>ハバ</t>
    </rPh>
    <rPh sb="62" eb="63">
      <t>トウ</t>
    </rPh>
    <rPh sb="64" eb="66">
      <t>イジ</t>
    </rPh>
    <rPh sb="66" eb="69">
      <t>カンリヒ</t>
    </rPh>
    <rPh sb="70" eb="72">
      <t>ゲンショウ</t>
    </rPh>
    <rPh sb="83" eb="85">
      <t>テイカ</t>
    </rPh>
    <rPh sb="88" eb="90">
      <t>ケイヒ</t>
    </rPh>
    <rPh sb="90" eb="92">
      <t>カイシュウ</t>
    </rPh>
    <rPh sb="92" eb="93">
      <t>リツ</t>
    </rPh>
    <rPh sb="94" eb="96">
      <t>ゼンネン</t>
    </rPh>
    <rPh sb="97" eb="98">
      <t>クラ</t>
    </rPh>
    <rPh sb="100" eb="102">
      <t>ジョウショウ</t>
    </rPh>
    <rPh sb="108" eb="109">
      <t>ヒ</t>
    </rPh>
    <rPh sb="110" eb="111">
      <t>ツヅ</t>
    </rPh>
    <rPh sb="112" eb="114">
      <t>ルイジ</t>
    </rPh>
    <rPh sb="114" eb="116">
      <t>ダンタイ</t>
    </rPh>
    <rPh sb="116" eb="119">
      <t>ヘイキンチ</t>
    </rPh>
    <rPh sb="120" eb="122">
      <t>シタマワ</t>
    </rPh>
    <rPh sb="125" eb="127">
      <t>コンゴ</t>
    </rPh>
    <rPh sb="130" eb="133">
      <t>ジュヨウカ</t>
    </rPh>
    <rPh sb="136" eb="139">
      <t>シヨウリョウ</t>
    </rPh>
    <rPh sb="139" eb="141">
      <t>シュウニュウ</t>
    </rPh>
    <rPh sb="142" eb="144">
      <t>ジョウキョウ</t>
    </rPh>
    <rPh sb="145" eb="147">
      <t>チュウシ</t>
    </rPh>
    <rPh sb="154" eb="156">
      <t>セツゾク</t>
    </rPh>
    <rPh sb="156" eb="158">
      <t>ソクシン</t>
    </rPh>
    <rPh sb="158" eb="159">
      <t>トウ</t>
    </rPh>
    <rPh sb="163" eb="165">
      <t>ユウシュウ</t>
    </rPh>
    <rPh sb="165" eb="167">
      <t>スイリョウ</t>
    </rPh>
    <rPh sb="168" eb="170">
      <t>ゾウカ</t>
    </rPh>
    <rPh sb="171" eb="172">
      <t>ハカ</t>
    </rPh>
    <rPh sb="174" eb="176">
      <t>シュウシ</t>
    </rPh>
    <rPh sb="177" eb="179">
      <t>カイゼン</t>
    </rPh>
    <rPh sb="180" eb="182">
      <t>メザ</t>
    </rPh>
    <rPh sb="186" eb="188">
      <t>ザイセイ</t>
    </rPh>
    <rPh sb="188" eb="190">
      <t>ジョウタイ</t>
    </rPh>
    <rPh sb="195" eb="197">
      <t>リュウドウ</t>
    </rPh>
    <rPh sb="197" eb="199">
      <t>ヒリツ</t>
    </rPh>
    <rPh sb="205" eb="207">
      <t>シタマワ</t>
    </rPh>
    <rPh sb="213" eb="216">
      <t>ゼンネンド</t>
    </rPh>
    <rPh sb="217" eb="218">
      <t>クラ</t>
    </rPh>
    <rPh sb="220" eb="222">
      <t>ジョウショウ</t>
    </rPh>
    <rPh sb="225" eb="227">
      <t>ケンセツ</t>
    </rPh>
    <rPh sb="227" eb="229">
      <t>カイリョウ</t>
    </rPh>
    <rPh sb="229" eb="230">
      <t>ヒ</t>
    </rPh>
    <rPh sb="230" eb="231">
      <t>トウ</t>
    </rPh>
    <rPh sb="232" eb="233">
      <t>ア</t>
    </rPh>
    <rPh sb="237" eb="239">
      <t>キギョウ</t>
    </rPh>
    <rPh sb="239" eb="240">
      <t>サイ</t>
    </rPh>
    <rPh sb="241" eb="243">
      <t>ショウカン</t>
    </rPh>
    <rPh sb="244" eb="247">
      <t>ヨクネンド</t>
    </rPh>
    <rPh sb="248" eb="250">
      <t>シュウニュウ</t>
    </rPh>
    <rPh sb="256" eb="258">
      <t>ヨテイ</t>
    </rPh>
    <rPh sb="269" eb="270">
      <t>チ</t>
    </rPh>
    <rPh sb="334" eb="335">
      <t>ヒク</t>
    </rPh>
    <rPh sb="336" eb="337">
      <t>アタイ</t>
    </rPh>
    <rPh sb="347" eb="349">
      <t>シセツ</t>
    </rPh>
    <rPh sb="349" eb="351">
      <t>リヨウ</t>
    </rPh>
    <rPh sb="351" eb="352">
      <t>リツ</t>
    </rPh>
    <rPh sb="354" eb="355">
      <t>ミズ</t>
    </rPh>
    <rPh sb="355" eb="357">
      <t>ショリ</t>
    </rPh>
    <rPh sb="357" eb="359">
      <t>シセツ</t>
    </rPh>
    <rPh sb="360" eb="362">
      <t>ゾウセツ</t>
    </rPh>
    <rPh sb="363" eb="364">
      <t>トモナ</t>
    </rPh>
    <rPh sb="366" eb="368">
      <t>テイカ</t>
    </rPh>
    <rPh sb="370" eb="372">
      <t>ルイジ</t>
    </rPh>
    <rPh sb="372" eb="374">
      <t>ダンタイ</t>
    </rPh>
    <rPh sb="374" eb="377">
      <t>ヘイキンチ</t>
    </rPh>
    <rPh sb="378" eb="380">
      <t>シタマワ</t>
    </rPh>
    <rPh sb="386" eb="389">
      <t>スイセンカ</t>
    </rPh>
    <rPh sb="389" eb="390">
      <t>リツ</t>
    </rPh>
    <rPh sb="411" eb="413">
      <t>ルイジ</t>
    </rPh>
    <rPh sb="413" eb="415">
      <t>ダンタイ</t>
    </rPh>
    <rPh sb="415" eb="418">
      <t>ヘイキンチ</t>
    </rPh>
    <rPh sb="419" eb="420">
      <t>クラ</t>
    </rPh>
    <rPh sb="422" eb="423">
      <t>ヒク</t>
    </rPh>
    <rPh sb="424" eb="425">
      <t>アタイ</t>
    </rPh>
    <rPh sb="433" eb="434">
      <t>ゼン</t>
    </rPh>
    <rPh sb="434" eb="436">
      <t>ネンド</t>
    </rPh>
    <rPh sb="437" eb="438">
      <t>クラ</t>
    </rPh>
    <rPh sb="449" eb="451">
      <t>ジョウショウ</t>
    </rPh>
    <rPh sb="520" eb="521">
      <t>ト</t>
    </rPh>
    <rPh sb="522" eb="523">
      <t>ク</t>
    </rPh>
    <rPh sb="525" eb="526">
      <t>ア</t>
    </rPh>
    <rPh sb="529" eb="530">
      <t>オコナ</t>
    </rPh>
    <rPh sb="540" eb="542">
      <t>ユウシュウ</t>
    </rPh>
    <rPh sb="542" eb="544">
      <t>スイリョウ</t>
    </rPh>
    <rPh sb="557" eb="558">
      <t>ハカ</t>
    </rPh>
    <phoneticPr fontId="4"/>
  </si>
  <si>
    <t>　供用開始が平成13年度と公共下水道の歴史としては浅いが、終末処理場の機器・施設類は順次更新時期を迎えるとともに、毎年度の整備によって処理区域が拡大しており、維持管理費が増加傾向にあるため、効果的、効率的な維持管理に努める必要がある。
　水洗化率については、接続報奨金制度の創設によって向上に取り組んでおり、徐々に有収水量及び使用料収入の増加につながるものと見込んでいる。
　今後は、こうした課題を十分整理した上で、経営戦略を活用して持続的かつ安定的な経営基盤の強化に取り組んでいく。なお、平成28年度に策定した経営戦略については、令和２年3月に改定を行っており、次回は令和７年３月に改定を行う予定である。</t>
    <rPh sb="57" eb="60">
      <t>マイネンド</t>
    </rPh>
    <rPh sb="61" eb="63">
      <t>セイビ</t>
    </rPh>
    <rPh sb="67" eb="69">
      <t>ショリ</t>
    </rPh>
    <rPh sb="69" eb="71">
      <t>クイキ</t>
    </rPh>
    <rPh sb="72" eb="74">
      <t>カクダイ</t>
    </rPh>
    <rPh sb="129" eb="131">
      <t>セツゾク</t>
    </rPh>
    <rPh sb="131" eb="134">
      <t>ホウショウキン</t>
    </rPh>
    <rPh sb="134" eb="136">
      <t>セイド</t>
    </rPh>
    <rPh sb="137" eb="139">
      <t>ソウセツ</t>
    </rPh>
    <rPh sb="143" eb="145">
      <t>コウジョウ</t>
    </rPh>
    <rPh sb="154" eb="156">
      <t>ジョジョ</t>
    </rPh>
    <rPh sb="157" eb="159">
      <t>ユウシュウ</t>
    </rPh>
    <rPh sb="159" eb="161">
      <t>スイリョウ</t>
    </rPh>
    <rPh sb="161" eb="162">
      <t>オヨ</t>
    </rPh>
    <rPh sb="163" eb="166">
      <t>シヨウリョウ</t>
    </rPh>
    <rPh sb="166" eb="168">
      <t>シュウニュウ</t>
    </rPh>
    <rPh sb="169" eb="171">
      <t>ゾウカ</t>
    </rPh>
    <rPh sb="179" eb="181">
      <t>ミコ</t>
    </rPh>
    <rPh sb="199" eb="201">
      <t>ジュウブン</t>
    </rPh>
    <rPh sb="245" eb="247">
      <t>ヘイセイ</t>
    </rPh>
    <rPh sb="249" eb="251">
      <t>ネンド</t>
    </rPh>
    <rPh sb="252" eb="254">
      <t>サクテイ</t>
    </rPh>
    <rPh sb="256" eb="258">
      <t>ケイエイ</t>
    </rPh>
    <rPh sb="258" eb="260">
      <t>センリャク</t>
    </rPh>
    <rPh sb="266" eb="268">
      <t>レイワ</t>
    </rPh>
    <rPh sb="271" eb="272">
      <t>ガツ</t>
    </rPh>
    <rPh sb="273" eb="275">
      <t>カイテイ</t>
    </rPh>
    <rPh sb="282" eb="284">
      <t>ジカイ</t>
    </rPh>
    <rPh sb="285" eb="287">
      <t>レイワ</t>
    </rPh>
    <rPh sb="288" eb="289">
      <t>ネン</t>
    </rPh>
    <rPh sb="290" eb="291">
      <t>ガツ</t>
    </rPh>
    <rPh sb="292" eb="294">
      <t>カイテイ</t>
    </rPh>
    <rPh sb="297" eb="299">
      <t>ヨテイ</t>
    </rPh>
    <phoneticPr fontId="14"/>
  </si>
  <si>
    <t>　①有形固定資産減価償却率は、令和２年度に地方公営企業法を適用したため、４年目である令和５年度は令和２年度の約４倍となった。
　③管渠改善率は、類似団体平均値と比べて低い値となった。空港島、りんくう地区及び市街地の一部にハイセラミック管が埋設されているため、平成29年度にカメラ調査を行い、計画的に内面補修と管更生を実施している。なお、令和３年度における管渠改善率の上昇は、雨水管の布設替を実施したためである。</t>
    <rPh sb="2" eb="4">
      <t>ユウケイ</t>
    </rPh>
    <rPh sb="4" eb="6">
      <t>コテイ</t>
    </rPh>
    <rPh sb="6" eb="8">
      <t>シサン</t>
    </rPh>
    <rPh sb="8" eb="10">
      <t>ゲンカ</t>
    </rPh>
    <rPh sb="10" eb="12">
      <t>ショウキャク</t>
    </rPh>
    <rPh sb="12" eb="13">
      <t>リツ</t>
    </rPh>
    <rPh sb="15" eb="17">
      <t>レイワ</t>
    </rPh>
    <rPh sb="18" eb="20">
      <t>ネンド</t>
    </rPh>
    <rPh sb="21" eb="23">
      <t>チホウ</t>
    </rPh>
    <rPh sb="23" eb="25">
      <t>コウエイ</t>
    </rPh>
    <rPh sb="25" eb="27">
      <t>キギョウ</t>
    </rPh>
    <rPh sb="27" eb="28">
      <t>ホウ</t>
    </rPh>
    <rPh sb="29" eb="31">
      <t>テキヨウ</t>
    </rPh>
    <rPh sb="37" eb="39">
      <t>ネンメ</t>
    </rPh>
    <rPh sb="42" eb="44">
      <t>レイワ</t>
    </rPh>
    <rPh sb="45" eb="47">
      <t>ネンド</t>
    </rPh>
    <rPh sb="54" eb="55">
      <t>ヤク</t>
    </rPh>
    <rPh sb="56" eb="57">
      <t>バイ</t>
    </rPh>
    <rPh sb="65" eb="67">
      <t>カンキョ</t>
    </rPh>
    <rPh sb="67" eb="69">
      <t>カイゼン</t>
    </rPh>
    <rPh sb="69" eb="70">
      <t>リツ</t>
    </rPh>
    <rPh sb="72" eb="74">
      <t>ルイジ</t>
    </rPh>
    <rPh sb="74" eb="76">
      <t>ダンタイ</t>
    </rPh>
    <rPh sb="76" eb="79">
      <t>ヘイキンチ</t>
    </rPh>
    <rPh sb="80" eb="81">
      <t>クラ</t>
    </rPh>
    <rPh sb="83" eb="84">
      <t>ヒク</t>
    </rPh>
    <rPh sb="85" eb="86">
      <t>アタイ</t>
    </rPh>
    <rPh sb="91" eb="93">
      <t>クウコウ</t>
    </rPh>
    <rPh sb="93" eb="94">
      <t>トウ</t>
    </rPh>
    <rPh sb="99" eb="101">
      <t>チク</t>
    </rPh>
    <rPh sb="101" eb="102">
      <t>オヨ</t>
    </rPh>
    <rPh sb="103" eb="106">
      <t>シガイチ</t>
    </rPh>
    <rPh sb="107" eb="109">
      <t>イチブ</t>
    </rPh>
    <rPh sb="117" eb="118">
      <t>カン</t>
    </rPh>
    <rPh sb="119" eb="121">
      <t>マイセツ</t>
    </rPh>
    <rPh sb="129" eb="131">
      <t>ヘイセイ</t>
    </rPh>
    <rPh sb="133" eb="135">
      <t>ネンド</t>
    </rPh>
    <rPh sb="139" eb="141">
      <t>チョウサ</t>
    </rPh>
    <rPh sb="142" eb="143">
      <t>オコナ</t>
    </rPh>
    <rPh sb="145" eb="148">
      <t>ケイカクテキ</t>
    </rPh>
    <rPh sb="149" eb="151">
      <t>ナイメン</t>
    </rPh>
    <rPh sb="151" eb="153">
      <t>ホシュウ</t>
    </rPh>
    <rPh sb="154" eb="155">
      <t>カン</t>
    </rPh>
    <rPh sb="155" eb="157">
      <t>コウセイ</t>
    </rPh>
    <rPh sb="158" eb="160">
      <t>ジッシ</t>
    </rPh>
    <rPh sb="168" eb="170">
      <t>レイワ</t>
    </rPh>
    <rPh sb="177" eb="179">
      <t>カンキョ</t>
    </rPh>
    <rPh sb="179" eb="181">
      <t>カイゼン</t>
    </rPh>
    <rPh sb="181" eb="182">
      <t>リツ</t>
    </rPh>
    <rPh sb="183" eb="185">
      <t>ジョウショウ</t>
    </rPh>
    <rPh sb="187" eb="190">
      <t>ウスイカン</t>
    </rPh>
    <rPh sb="191" eb="194">
      <t>フセツガ</t>
    </rPh>
    <rPh sb="195" eb="19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</si>
</sst>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0.06</c:v>
                </c:pt>
                <c:pt idx="2">
                  <c:v>0.17</c:v>
                </c:pt>
                <c:pt idx="3">
                  <c:v>0.05</c:v>
                </c:pt>
                <c:pt idx="4">
                  <c:v>0.06</c:v>
                </c:pt>
              </c:numCache>
            </c:numRef>
          </c:val>
          <c:extLst>
            <c:ext xmlns:c16="http://schemas.microsoft.com/office/drawing/2014/chart" uri="{C3380CC4-5D6E-409C-BE32-E72D297353CC}">
              <c16:uniqueId val="{00000000-A80A-416A-A0AD-0BA9FA11D0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0.09</c:v>
                </c:pt>
                <c:pt idx="4">
                  <c:v>0.16</c:v>
                </c:pt>
              </c:numCache>
            </c:numRef>
          </c:val>
          <c:smooth val="0"/>
          <c:extLst>
            <c:ext xmlns:c16="http://schemas.microsoft.com/office/drawing/2014/chart" uri="{C3380CC4-5D6E-409C-BE32-E72D297353CC}">
              <c16:uniqueId val="{00000001-A80A-416A-A0AD-0BA9FA11D0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63.27</c:v>
                </c:pt>
                <c:pt idx="2">
                  <c:v>66.28</c:v>
                </c:pt>
                <c:pt idx="3">
                  <c:v>68.349999999999994</c:v>
                </c:pt>
                <c:pt idx="4">
                  <c:v>49.42</c:v>
                </c:pt>
              </c:numCache>
            </c:numRef>
          </c:val>
          <c:extLst>
            <c:ext xmlns:c16="http://schemas.microsoft.com/office/drawing/2014/chart" uri="{C3380CC4-5D6E-409C-BE32-E72D297353CC}">
              <c16:uniqueId val="{00000000-6FD1-49F9-8234-36D8B42ED1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51.2</c:v>
                </c:pt>
                <c:pt idx="3">
                  <c:v>57.32</c:v>
                </c:pt>
                <c:pt idx="4">
                  <c:v>51.61</c:v>
                </c:pt>
              </c:numCache>
            </c:numRef>
          </c:val>
          <c:smooth val="0"/>
          <c:extLst>
            <c:ext xmlns:c16="http://schemas.microsoft.com/office/drawing/2014/chart" uri="{C3380CC4-5D6E-409C-BE32-E72D297353CC}">
              <c16:uniqueId val="{00000001-6FD1-49F9-8234-36D8B42ED1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69.31</c:v>
                </c:pt>
                <c:pt idx="2">
                  <c:v>71.56</c:v>
                </c:pt>
                <c:pt idx="3">
                  <c:v>73.91</c:v>
                </c:pt>
                <c:pt idx="4">
                  <c:v>75.59</c:v>
                </c:pt>
              </c:numCache>
            </c:numRef>
          </c:val>
          <c:extLst>
            <c:ext xmlns:c16="http://schemas.microsoft.com/office/drawing/2014/chart" uri="{C3380CC4-5D6E-409C-BE32-E72D297353CC}">
              <c16:uniqueId val="{00000000-53DB-4394-B774-74E03608A7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85.03</c:v>
                </c:pt>
                <c:pt idx="3">
                  <c:v>85.96</c:v>
                </c:pt>
                <c:pt idx="4">
                  <c:v>85.14</c:v>
                </c:pt>
              </c:numCache>
            </c:numRef>
          </c:val>
          <c:smooth val="0"/>
          <c:extLst>
            <c:ext xmlns:c16="http://schemas.microsoft.com/office/drawing/2014/chart" uri="{C3380CC4-5D6E-409C-BE32-E72D297353CC}">
              <c16:uniqueId val="{00000001-53DB-4394-B774-74E03608A7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124.92</c:v>
                </c:pt>
                <c:pt idx="2">
                  <c:v>111.37</c:v>
                </c:pt>
                <c:pt idx="3">
                  <c:v>108.74</c:v>
                </c:pt>
                <c:pt idx="4">
                  <c:v>109.67</c:v>
                </c:pt>
              </c:numCache>
            </c:numRef>
          </c:val>
          <c:extLst>
            <c:ext xmlns:c16="http://schemas.microsoft.com/office/drawing/2014/chart" uri="{C3380CC4-5D6E-409C-BE32-E72D297353CC}">
              <c16:uniqueId val="{00000000-0BEC-4794-9D85-AE0350FAE7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108.61</c:v>
                </c:pt>
                <c:pt idx="3">
                  <c:v>109.58</c:v>
                </c:pt>
                <c:pt idx="4">
                  <c:v>107.74</c:v>
                </c:pt>
              </c:numCache>
            </c:numRef>
          </c:val>
          <c:smooth val="0"/>
          <c:extLst>
            <c:ext xmlns:c16="http://schemas.microsoft.com/office/drawing/2014/chart" uri="{C3380CC4-5D6E-409C-BE32-E72D297353CC}">
              <c16:uniqueId val="{00000001-0BEC-4794-9D85-AE0350FAE7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3.36</c:v>
                </c:pt>
                <c:pt idx="2">
                  <c:v>6.56</c:v>
                </c:pt>
                <c:pt idx="3">
                  <c:v>9.16</c:v>
                </c:pt>
                <c:pt idx="4">
                  <c:v>12.25</c:v>
                </c:pt>
              </c:numCache>
            </c:numRef>
          </c:val>
          <c:extLst>
            <c:ext xmlns:c16="http://schemas.microsoft.com/office/drawing/2014/chart" uri="{C3380CC4-5D6E-409C-BE32-E72D297353CC}">
              <c16:uniqueId val="{00000000-736B-458A-A4F4-C0C5FB02F0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17.809999999999999</c:v>
                </c:pt>
                <c:pt idx="3">
                  <c:v>19.96</c:v>
                </c:pt>
                <c:pt idx="4">
                  <c:v>19.12</c:v>
                </c:pt>
              </c:numCache>
            </c:numRef>
          </c:val>
          <c:smooth val="0"/>
          <c:extLst>
            <c:ext xmlns:c16="http://schemas.microsoft.com/office/drawing/2014/chart" uri="{C3380CC4-5D6E-409C-BE32-E72D297353CC}">
              <c16:uniqueId val="{00000001-736B-458A-A4F4-C0C5FB02F0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44-4CAE-8295-A39AA316B8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0.64</c:v>
                </c:pt>
                <c:pt idx="3">
                  <c:v>0.83</c:v>
                </c:pt>
                <c:pt idx="4">
                  <c:v>1.54</c:v>
                </c:pt>
              </c:numCache>
            </c:numRef>
          </c:val>
          <c:smooth val="0"/>
          <c:extLst>
            <c:ext xmlns:c16="http://schemas.microsoft.com/office/drawing/2014/chart" uri="{C3380CC4-5D6E-409C-BE32-E72D297353CC}">
              <c16:uniqueId val="{00000001-6844-4CAE-8295-A39AA316B8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E56-4B57-BF45-F534712C08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11.49</c:v>
                </c:pt>
                <c:pt idx="3">
                  <c:v>5.35</c:v>
                </c:pt>
                <c:pt idx="4">
                  <c:v>6.17</c:v>
                </c:pt>
              </c:numCache>
            </c:numRef>
          </c:val>
          <c:smooth val="0"/>
          <c:extLst>
            <c:ext xmlns:c16="http://schemas.microsoft.com/office/drawing/2014/chart" uri="{C3380CC4-5D6E-409C-BE32-E72D297353CC}">
              <c16:uniqueId val="{00000001-5E56-4B57-BF45-F534712C08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82.5</c:v>
                </c:pt>
                <c:pt idx="2">
                  <c:v>76.31</c:v>
                </c:pt>
                <c:pt idx="3">
                  <c:v>73.62</c:v>
                </c:pt>
                <c:pt idx="4">
                  <c:v>92.47</c:v>
                </c:pt>
              </c:numCache>
            </c:numRef>
          </c:val>
          <c:extLst>
            <c:ext xmlns:c16="http://schemas.microsoft.com/office/drawing/2014/chart" uri="{C3380CC4-5D6E-409C-BE32-E72D297353CC}">
              <c16:uniqueId val="{00000000-1579-42D6-BFF1-D7FDBEB8D0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52.69</c:v>
                </c:pt>
                <c:pt idx="3">
                  <c:v>59.45</c:v>
                </c:pt>
                <c:pt idx="4">
                  <c:v>68.13</c:v>
                </c:pt>
              </c:numCache>
            </c:numRef>
          </c:val>
          <c:smooth val="0"/>
          <c:extLst>
            <c:ext xmlns:c16="http://schemas.microsoft.com/office/drawing/2014/chart" uri="{C3380CC4-5D6E-409C-BE32-E72D297353CC}">
              <c16:uniqueId val="{00000001-1579-42D6-BFF1-D7FDBEB8D0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54.91</c:v>
                </c:pt>
                <c:pt idx="3" formatCode="#,##0.00;&quot;△&quot;#,##0.00;&quot;-&quot;">
                  <c:v>52.44</c:v>
                </c:pt>
                <c:pt idx="4" formatCode="#,##0.00;&quot;△&quot;#,##0.00;&quot;-&quot;">
                  <c:v>76.010000000000005</c:v>
                </c:pt>
              </c:numCache>
            </c:numRef>
          </c:val>
          <c:extLst>
            <c:ext xmlns:c16="http://schemas.microsoft.com/office/drawing/2014/chart" uri="{C3380CC4-5D6E-409C-BE32-E72D297353CC}">
              <c16:uniqueId val="{00000000-D3DF-4270-A936-F894155394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998.38</c:v>
                </c:pt>
                <c:pt idx="3">
                  <c:v>925.32</c:v>
                </c:pt>
                <c:pt idx="4">
                  <c:v>932.94</c:v>
                </c:pt>
              </c:numCache>
            </c:numRef>
          </c:val>
          <c:smooth val="0"/>
          <c:extLst>
            <c:ext xmlns:c16="http://schemas.microsoft.com/office/drawing/2014/chart" uri="{C3380CC4-5D6E-409C-BE32-E72D297353CC}">
              <c16:uniqueId val="{00000001-D3DF-4270-A936-F894155394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85.74</c:v>
                </c:pt>
                <c:pt idx="2">
                  <c:v>86.29</c:v>
                </c:pt>
                <c:pt idx="3">
                  <c:v>87.84</c:v>
                </c:pt>
                <c:pt idx="4">
                  <c:v>88.26</c:v>
                </c:pt>
              </c:numCache>
            </c:numRef>
          </c:val>
          <c:extLst>
            <c:ext xmlns:c16="http://schemas.microsoft.com/office/drawing/2014/chart" uri="{C3380CC4-5D6E-409C-BE32-E72D297353CC}">
              <c16:uniqueId val="{00000000-1175-4B9F-BB0D-2638955B9D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95.92</c:v>
                </c:pt>
                <c:pt idx="3">
                  <c:v>96.98</c:v>
                </c:pt>
                <c:pt idx="4">
                  <c:v>103.51</c:v>
                </c:pt>
              </c:numCache>
            </c:numRef>
          </c:val>
          <c:smooth val="0"/>
          <c:extLst>
            <c:ext xmlns:c16="http://schemas.microsoft.com/office/drawing/2014/chart" uri="{C3380CC4-5D6E-409C-BE32-E72D297353CC}">
              <c16:uniqueId val="{00000001-1175-4B9F-BB0D-2638955B9D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149.46</c:v>
                </c:pt>
                <c:pt idx="2">
                  <c:v>150.41</c:v>
                </c:pt>
                <c:pt idx="3">
                  <c:v>154.65</c:v>
                </c:pt>
                <c:pt idx="4">
                  <c:v>152.05000000000001</c:v>
                </c:pt>
              </c:numCache>
            </c:numRef>
          </c:val>
          <c:extLst>
            <c:ext xmlns:c16="http://schemas.microsoft.com/office/drawing/2014/chart" uri="{C3380CC4-5D6E-409C-BE32-E72D297353CC}">
              <c16:uniqueId val="{00000000-FAFD-444F-A2F1-D20DCADF59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156.75</c:v>
                </c:pt>
                <c:pt idx="3">
                  <c:v>153.54</c:v>
                </c:pt>
                <c:pt idx="4">
                  <c:v>151.82</c:v>
                </c:pt>
              </c:numCache>
            </c:numRef>
          </c:val>
          <c:smooth val="0"/>
          <c:extLst>
            <c:ext xmlns:c16="http://schemas.microsoft.com/office/drawing/2014/chart" uri="{C3380CC4-5D6E-409C-BE32-E72D297353CC}">
              <c16:uniqueId val="{00000001-FAFD-444F-A2F1-D20DCADF59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常滑市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71" t="str">
        <f>データ!$M$6</f>
        <v>非設置</v>
      </c>
      <c r="AE8" s="71"/>
      <c r="AF8" s="71"/>
      <c r="AG8" s="71"/>
      <c r="AH8" s="71"/>
      <c r="AI8" s="71"/>
      <c r="AJ8" s="71"/>
      <c r="AK8" s="3"/>
      <c r="AL8" s="51">
        <f>データ!S6</f>
        <v>58621</v>
      </c>
      <c r="AM8" s="51"/>
      <c r="AN8" s="51"/>
      <c r="AO8" s="51"/>
      <c r="AP8" s="51"/>
      <c r="AQ8" s="51"/>
      <c r="AR8" s="51"/>
      <c r="AS8" s="51"/>
      <c r="AT8" s="50">
        <f>データ!T6</f>
        <v>55.9</v>
      </c>
      <c r="AU8" s="50"/>
      <c r="AV8" s="50"/>
      <c r="AW8" s="50"/>
      <c r="AX8" s="50"/>
      <c r="AY8" s="50"/>
      <c r="AZ8" s="50"/>
      <c r="BA8" s="50"/>
      <c r="BB8" s="50">
        <f>データ!U6</f>
        <v>1048.68</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64.44</v>
      </c>
      <c r="J10" s="50"/>
      <c r="K10" s="50"/>
      <c r="L10" s="50"/>
      <c r="M10" s="50"/>
      <c r="N10" s="50"/>
      <c r="O10" s="50"/>
      <c r="P10" s="50">
        <f>データ!P6</f>
        <v>55.38</v>
      </c>
      <c r="Q10" s="50"/>
      <c r="R10" s="50"/>
      <c r="S10" s="50"/>
      <c r="T10" s="50"/>
      <c r="U10" s="50"/>
      <c r="V10" s="50"/>
      <c r="W10" s="50">
        <f>データ!Q6</f>
        <v>91.74</v>
      </c>
      <c r="X10" s="50"/>
      <c r="Y10" s="50"/>
      <c r="Z10" s="50"/>
      <c r="AA10" s="50"/>
      <c r="AB10" s="50"/>
      <c r="AC10" s="50"/>
      <c r="AD10" s="51">
        <f>データ!R6</f>
        <v>1705</v>
      </c>
      <c r="AE10" s="51"/>
      <c r="AF10" s="51"/>
      <c r="AG10" s="51"/>
      <c r="AH10" s="51"/>
      <c r="AI10" s="51"/>
      <c r="AJ10" s="51"/>
      <c r="AK10" s="2"/>
      <c r="AL10" s="51">
        <f>データ!V6</f>
        <v>32497</v>
      </c>
      <c r="AM10" s="51"/>
      <c r="AN10" s="51"/>
      <c r="AO10" s="51"/>
      <c r="AP10" s="51"/>
      <c r="AQ10" s="51"/>
      <c r="AR10" s="51"/>
      <c r="AS10" s="51"/>
      <c r="AT10" s="50">
        <f>データ!W6</f>
        <v>11.83</v>
      </c>
      <c r="AU10" s="50"/>
      <c r="AV10" s="50"/>
      <c r="AW10" s="50"/>
      <c r="AX10" s="50"/>
      <c r="AY10" s="50"/>
      <c r="AZ10" s="50"/>
      <c r="BA10" s="50"/>
      <c r="BB10" s="50">
        <f>データ!X6</f>
        <v>2747</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112</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3BFlz+BcZC2UJhrryhn/2tdmKbP9IPDHnFxEbiV4EPl6Aiz66GG0xTnldhMogIA5PVMZkRI9MJc/wgr3GqViQ==" saltValue="KvNGOsaZbNGOC6++eVBn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232165</v>
      </c>
      <c r="D6" s="19">
        <f t="shared" si="3"/>
        <v>46</v>
      </c>
      <c r="E6" s="19">
        <f t="shared" si="3"/>
        <v>17</v>
      </c>
      <c r="F6" s="19">
        <f t="shared" si="3"/>
        <v>1</v>
      </c>
      <c r="G6" s="19">
        <f t="shared" si="3"/>
        <v>0</v>
      </c>
      <c r="H6" s="19" t="str">
        <f t="shared" si="3"/>
        <v>愛知県　常滑市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64.44</v>
      </c>
      <c r="P6" s="20">
        <f t="shared" si="3"/>
        <v>55.38</v>
      </c>
      <c r="Q6" s="20">
        <f t="shared" si="3"/>
        <v>91.74</v>
      </c>
      <c r="R6" s="20">
        <f t="shared" si="3"/>
        <v>1705</v>
      </c>
      <c r="S6" s="20">
        <f t="shared" si="3"/>
        <v>58621</v>
      </c>
      <c r="T6" s="20">
        <f t="shared" si="3"/>
        <v>55.9</v>
      </c>
      <c r="U6" s="20">
        <f t="shared" si="3"/>
        <v>1048.68</v>
      </c>
      <c r="V6" s="20">
        <f t="shared" si="3"/>
        <v>32497</v>
      </c>
      <c r="W6" s="20">
        <f t="shared" si="3"/>
        <v>11.83</v>
      </c>
      <c r="X6" s="20">
        <f t="shared" si="3"/>
        <v>2747</v>
      </c>
      <c r="Y6" s="21" t="str">
        <f>IF(Y7="",NA(),Y7)</f>
        <v>-</v>
      </c>
      <c r="Z6" s="21">
        <f t="shared" ref="Z6:AH6" si="4">IF(Z7="",NA(),Z7)</f>
        <v>124.92</v>
      </c>
      <c r="AA6" s="21">
        <f t="shared" si="4"/>
        <v>111.37</v>
      </c>
      <c r="AB6" s="21">
        <f t="shared" si="4"/>
        <v>108.74</v>
      </c>
      <c r="AC6" s="21">
        <f t="shared" si="4"/>
        <v>109.67</v>
      </c>
      <c r="AD6" s="21" t="str">
        <f t="shared" si="4"/>
        <v>-</v>
      </c>
      <c r="AE6" s="21">
        <f t="shared" si="4"/>
        <v>109.91</v>
      </c>
      <c r="AF6" s="21">
        <f t="shared" si="4"/>
        <v>108.61</v>
      </c>
      <c r="AG6" s="21">
        <f t="shared" si="4"/>
        <v>109.58</v>
      </c>
      <c r="AH6" s="21">
        <f t="shared" si="4"/>
        <v>107.74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11.49</v>
      </c>
      <c r="AR6" s="21">
        <f t="shared" si="5"/>
        <v>5.35</v>
      </c>
      <c r="AS6" s="21">
        <f t="shared" si="5"/>
        <v>6.17</v>
      </c>
      <c r="AT6" s="20" t="str">
        <f>IF(AT7="","",IF(AT7="-","【-】","【"&amp;SUBSTITUTE(TEXT(AT7,"#,##0.00"),"-","△")&amp;"】"))</f>
        <v>【3.03】</v>
      </c>
      <c r="AU6" s="21" t="str">
        <f>IF(AU7="",NA(),AU7)</f>
        <v>-</v>
      </c>
      <c r="AV6" s="21">
        <f t="shared" ref="AV6:BD6" si="6">IF(AV7="",NA(),AV7)</f>
        <v>82.5</v>
      </c>
      <c r="AW6" s="21">
        <f t="shared" si="6"/>
        <v>76.31</v>
      </c>
      <c r="AX6" s="21">
        <f t="shared" si="6"/>
        <v>73.62</v>
      </c>
      <c r="AY6" s="21">
        <f t="shared" si="6"/>
        <v>92.47</v>
      </c>
      <c r="AZ6" s="21" t="str">
        <f t="shared" si="6"/>
        <v>-</v>
      </c>
      <c r="BA6" s="21">
        <f t="shared" si="6"/>
        <v>47.61</v>
      </c>
      <c r="BB6" s="21">
        <f t="shared" si="6"/>
        <v>52.69</v>
      </c>
      <c r="BC6" s="21">
        <f t="shared" si="6"/>
        <v>59.45</v>
      </c>
      <c r="BD6" s="21">
        <f t="shared" si="6"/>
        <v>68.13</v>
      </c>
      <c r="BE6" s="20" t="str">
        <f>IF(BE7="","",IF(BE7="-","【-】","【"&amp;SUBSTITUTE(TEXT(BE7,"#,##0.00"),"-","△")&amp;"】"))</f>
        <v>【78.43】</v>
      </c>
      <c r="BF6" s="21" t="str">
        <f>IF(BF7="",NA(),BF7)</f>
        <v>-</v>
      </c>
      <c r="BG6" s="20">
        <f t="shared" ref="BG6:BO6" si="7">IF(BG7="",NA(),BG7)</f>
        <v>0</v>
      </c>
      <c r="BH6" s="21">
        <f t="shared" si="7"/>
        <v>54.91</v>
      </c>
      <c r="BI6" s="21">
        <f t="shared" si="7"/>
        <v>52.44</v>
      </c>
      <c r="BJ6" s="21">
        <f t="shared" si="7"/>
        <v>76.010000000000005</v>
      </c>
      <c r="BK6" s="21" t="str">
        <f t="shared" si="7"/>
        <v>-</v>
      </c>
      <c r="BL6" s="21">
        <f t="shared" si="7"/>
        <v>1092.22</v>
      </c>
      <c r="BM6" s="21">
        <f t="shared" si="7"/>
        <v>998.38</v>
      </c>
      <c r="BN6" s="21">
        <f t="shared" si="7"/>
        <v>925.32</v>
      </c>
      <c r="BO6" s="21">
        <f t="shared" si="7"/>
        <v>932.94</v>
      </c>
      <c r="BP6" s="20" t="str">
        <f>IF(BP7="","",IF(BP7="-","【-】","【"&amp;SUBSTITUTE(TEXT(BP7,"#,##0.00"),"-","△")&amp;"】"))</f>
        <v>【630.82】</v>
      </c>
      <c r="BQ6" s="21" t="str">
        <f>IF(BQ7="",NA(),BQ7)</f>
        <v>-</v>
      </c>
      <c r="BR6" s="21">
        <f t="shared" ref="BR6:BZ6" si="8">IF(BR7="",NA(),BR7)</f>
        <v>85.74</v>
      </c>
      <c r="BS6" s="21">
        <f t="shared" si="8"/>
        <v>86.29</v>
      </c>
      <c r="BT6" s="21">
        <f t="shared" si="8"/>
        <v>87.84</v>
      </c>
      <c r="BU6" s="21">
        <f t="shared" si="8"/>
        <v>88.26</v>
      </c>
      <c r="BV6" s="21" t="str">
        <f t="shared" si="8"/>
        <v>-</v>
      </c>
      <c r="BW6" s="21">
        <f t="shared" si="8"/>
        <v>97.53</v>
      </c>
      <c r="BX6" s="21">
        <f t="shared" si="8"/>
        <v>95.92</v>
      </c>
      <c r="BY6" s="21">
        <f t="shared" si="8"/>
        <v>96.98</v>
      </c>
      <c r="BZ6" s="21">
        <f t="shared" si="8"/>
        <v>103.51</v>
      </c>
      <c r="CA6" s="20" t="str">
        <f>IF(CA7="","",IF(CA7="-","【-】","【"&amp;SUBSTITUTE(TEXT(CA7,"#,##0.00"),"-","△")&amp;"】"))</f>
        <v>【97.81】</v>
      </c>
      <c r="CB6" s="21" t="str">
        <f>IF(CB7="",NA(),CB7)</f>
        <v>-</v>
      </c>
      <c r="CC6" s="21">
        <f t="shared" ref="CC6:CK6" si="9">IF(CC7="",NA(),CC7)</f>
        <v>149.46</v>
      </c>
      <c r="CD6" s="21">
        <f t="shared" si="9"/>
        <v>150.41</v>
      </c>
      <c r="CE6" s="21">
        <f t="shared" si="9"/>
        <v>154.65</v>
      </c>
      <c r="CF6" s="21">
        <f t="shared" si="9"/>
        <v>152.05000000000001</v>
      </c>
      <c r="CG6" s="21" t="str">
        <f t="shared" si="9"/>
        <v>-</v>
      </c>
      <c r="CH6" s="21">
        <f t="shared" si="9"/>
        <v>155.83000000000001</v>
      </c>
      <c r="CI6" s="21">
        <f t="shared" si="9"/>
        <v>156.75</v>
      </c>
      <c r="CJ6" s="21">
        <f t="shared" si="9"/>
        <v>153.54</v>
      </c>
      <c r="CK6" s="21">
        <f t="shared" si="9"/>
        <v>151.82</v>
      </c>
      <c r="CL6" s="20" t="str">
        <f>IF(CL7="","",IF(CL7="-","【-】","【"&amp;SUBSTITUTE(TEXT(CL7,"#,##0.00"),"-","△")&amp;"】"))</f>
        <v>【138.75】</v>
      </c>
      <c r="CM6" s="21" t="str">
        <f>IF(CM7="",NA(),CM7)</f>
        <v>-</v>
      </c>
      <c r="CN6" s="21">
        <f t="shared" ref="CN6:CV6" si="10">IF(CN7="",NA(),CN7)</f>
        <v>63.27</v>
      </c>
      <c r="CO6" s="21">
        <f t="shared" si="10"/>
        <v>66.28</v>
      </c>
      <c r="CP6" s="21">
        <f t="shared" si="10"/>
        <v>68.349999999999994</v>
      </c>
      <c r="CQ6" s="21">
        <f t="shared" si="10"/>
        <v>49.42</v>
      </c>
      <c r="CR6" s="21" t="str">
        <f t="shared" si="10"/>
        <v>-</v>
      </c>
      <c r="CS6" s="21">
        <f t="shared" si="10"/>
        <v>61.51</v>
      </c>
      <c r="CT6" s="21">
        <f t="shared" si="10"/>
        <v>51.2</v>
      </c>
      <c r="CU6" s="21">
        <f t="shared" si="10"/>
        <v>57.32</v>
      </c>
      <c r="CV6" s="21">
        <f t="shared" si="10"/>
        <v>51.61</v>
      </c>
      <c r="CW6" s="20" t="str">
        <f>IF(CW7="","",IF(CW7="-","【-】","【"&amp;SUBSTITUTE(TEXT(CW7,"#,##0.00"),"-","△")&amp;"】"))</f>
        <v>【58.94】</v>
      </c>
      <c r="CX6" s="21" t="str">
        <f>IF(CX7="",NA(),CX7)</f>
        <v>-</v>
      </c>
      <c r="CY6" s="21">
        <f t="shared" ref="CY6:DG6" si="11">IF(CY7="",NA(),CY7)</f>
        <v>69.31</v>
      </c>
      <c r="CZ6" s="21">
        <f t="shared" si="11"/>
        <v>71.56</v>
      </c>
      <c r="DA6" s="21">
        <f t="shared" si="11"/>
        <v>73.91</v>
      </c>
      <c r="DB6" s="21">
        <f t="shared" si="11"/>
        <v>75.59</v>
      </c>
      <c r="DC6" s="21" t="str">
        <f t="shared" si="11"/>
        <v>-</v>
      </c>
      <c r="DD6" s="21">
        <f t="shared" si="11"/>
        <v>85.82</v>
      </c>
      <c r="DE6" s="21">
        <f t="shared" si="11"/>
        <v>85.03</v>
      </c>
      <c r="DF6" s="21">
        <f t="shared" si="11"/>
        <v>85.96</v>
      </c>
      <c r="DG6" s="21">
        <f t="shared" si="11"/>
        <v>85.14</v>
      </c>
      <c r="DH6" s="20" t="str">
        <f>IF(DH7="","",IF(DH7="-","【-】","【"&amp;SUBSTITUTE(TEXT(DH7,"#,##0.00"),"-","△")&amp;"】"))</f>
        <v>【95.91】</v>
      </c>
      <c r="DI6" s="21" t="str">
        <f>IF(DI7="",NA(),DI7)</f>
        <v>-</v>
      </c>
      <c r="DJ6" s="21">
        <f t="shared" ref="DJ6:DR6" si="12">IF(DJ7="",NA(),DJ7)</f>
        <v>3.36</v>
      </c>
      <c r="DK6" s="21">
        <f t="shared" si="12"/>
        <v>6.56</v>
      </c>
      <c r="DL6" s="21">
        <f t="shared" si="12"/>
        <v>9.16</v>
      </c>
      <c r="DM6" s="21">
        <f t="shared" si="12"/>
        <v>12.25</v>
      </c>
      <c r="DN6" s="21" t="str">
        <f t="shared" si="12"/>
        <v>-</v>
      </c>
      <c r="DO6" s="21">
        <f t="shared" si="12"/>
        <v>15.29</v>
      </c>
      <c r="DP6" s="21">
        <f t="shared" si="12"/>
        <v>17.809999999999999</v>
      </c>
      <c r="DQ6" s="21">
        <f t="shared" si="12"/>
        <v>19.96</v>
      </c>
      <c r="DR6" s="21">
        <f t="shared" si="12"/>
        <v>19.12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0.64</v>
      </c>
      <c r="EB6" s="21">
        <f t="shared" si="13"/>
        <v>0.83</v>
      </c>
      <c r="EC6" s="21">
        <f t="shared" si="13"/>
        <v>1.54</v>
      </c>
      <c r="ED6" s="20" t="str">
        <f>IF(ED7="","",IF(ED7="-","【-】","【"&amp;SUBSTITUTE(TEXT(ED7,"#,##0.00"),"-","△")&amp;"】"))</f>
        <v>【8.68】</v>
      </c>
      <c r="EE6" s="21" t="str">
        <f>IF(EE7="",NA(),EE7)</f>
        <v>-</v>
      </c>
      <c r="EF6" s="21">
        <f t="shared" ref="EF6:EN6" si="14">IF(EF7="",NA(),EF7)</f>
        <v>0.06</v>
      </c>
      <c r="EG6" s="21">
        <f t="shared" si="14"/>
        <v>0.17</v>
      </c>
      <c r="EH6" s="21">
        <f t="shared" si="14"/>
        <v>0.05</v>
      </c>
      <c r="EI6" s="21">
        <f t="shared" si="14"/>
        <v>0.06</v>
      </c>
      <c r="EJ6" s="21" t="str">
        <f t="shared" si="14"/>
        <v>-</v>
      </c>
      <c r="EK6" s="21">
        <f t="shared" si="14"/>
        <v>0.15</v>
      </c>
      <c r="EL6" s="21">
        <f t="shared" si="14"/>
        <v>0.06</v>
      </c>
      <c r="EM6" s="21">
        <f t="shared" si="14"/>
        <v>0.09</v>
      </c>
      <c r="EN6" s="21">
        <f t="shared" si="14"/>
        <v>0.16</v>
      </c>
      <c r="EO6" s="20" t="str">
        <f>IF(EO7="","",IF(EO7="-","【-】","【"&amp;SUBSTITUTE(TEXT(EO7,"#,##0.00"),"-","△")&amp;"】"))</f>
        <v>【0.22】</v>
      </c>
    </row>
    <row r="7" spans="1:148" s="22" customFormat="1" x14ac:dyDescent="0.2">
      <c r="A7" s="14"/>
      <c r="B7" s="23">
        <v>2023</v>
      </c>
      <c r="C7" s="23">
        <v>232165</v>
      </c>
      <c r="D7" s="23">
        <v>46</v>
      </c>
      <c r="E7" s="23">
        <v>17</v>
      </c>
      <c r="F7" s="23">
        <v>1</v>
      </c>
      <c r="G7" s="23">
        <v>0</v>
      </c>
      <c r="H7" s="23" t="s">
        <v>95</v>
      </c>
      <c r="I7" s="23" t="s">
        <v>96</v>
      </c>
      <c r="J7" s="23" t="s">
        <v>97</v>
      </c>
      <c r="K7" s="23" t="s">
        <v>98</v>
      </c>
      <c r="L7" s="23" t="s">
        <v>99</v>
      </c>
      <c r="M7" s="23" t="s">
        <v>100</v>
      </c>
      <c r="N7" s="24" t="s">
        <v>101</v>
      </c>
      <c r="O7" s="24">
        <v>64.44</v>
      </c>
      <c r="P7" s="24">
        <v>55.38</v>
      </c>
      <c r="Q7" s="24">
        <v>91.74</v>
      </c>
      <c r="R7" s="24">
        <v>1705</v>
      </c>
      <c r="S7" s="24">
        <v>58621</v>
      </c>
      <c r="T7" s="24">
        <v>55.9</v>
      </c>
      <c r="U7" s="24">
        <v>1048.68</v>
      </c>
      <c r="V7" s="24">
        <v>32497</v>
      </c>
      <c r="W7" s="24">
        <v>11.83</v>
      </c>
      <c r="X7" s="24">
        <v>2747</v>
      </c>
      <c r="Y7" s="24" t="s">
        <v>101</v>
      </c>
      <c r="Z7" s="24">
        <v>124.92</v>
      </c>
      <c r="AA7" s="24">
        <v>111.37</v>
      </c>
      <c r="AB7" s="24">
        <v>108.74</v>
      </c>
      <c r="AC7" s="24">
        <v>109.67</v>
      </c>
      <c r="AD7" s="24" t="s">
        <v>101</v>
      </c>
      <c r="AE7" s="24">
        <v>109.91</v>
      </c>
      <c r="AF7" s="24">
        <v>108.61</v>
      </c>
      <c r="AG7" s="24">
        <v>109.58</v>
      </c>
      <c r="AH7" s="24">
        <v>107.74</v>
      </c>
      <c r="AI7" s="24">
        <v>105.91</v>
      </c>
      <c r="AJ7" s="24" t="s">
        <v>101</v>
      </c>
      <c r="AK7" s="24">
        <v>0</v>
      </c>
      <c r="AL7" s="24">
        <v>0</v>
      </c>
      <c r="AM7" s="24">
        <v>0</v>
      </c>
      <c r="AN7" s="24">
        <v>0</v>
      </c>
      <c r="AO7" s="24" t="s">
        <v>101</v>
      </c>
      <c r="AP7" s="24">
        <v>9.42</v>
      </c>
      <c r="AQ7" s="24">
        <v>11.49</v>
      </c>
      <c r="AR7" s="24">
        <v>5.35</v>
      </c>
      <c r="AS7" s="24">
        <v>6.17</v>
      </c>
      <c r="AT7" s="24">
        <v>3.03</v>
      </c>
      <c r="AU7" s="24" t="s">
        <v>101</v>
      </c>
      <c r="AV7" s="24">
        <v>82.5</v>
      </c>
      <c r="AW7" s="24">
        <v>76.31</v>
      </c>
      <c r="AX7" s="24">
        <v>73.62</v>
      </c>
      <c r="AY7" s="24">
        <v>92.47</v>
      </c>
      <c r="AZ7" s="24" t="s">
        <v>101</v>
      </c>
      <c r="BA7" s="24">
        <v>47.61</v>
      </c>
      <c r="BB7" s="24">
        <v>52.69</v>
      </c>
      <c r="BC7" s="24">
        <v>59.45</v>
      </c>
      <c r="BD7" s="24">
        <v>68.13</v>
      </c>
      <c r="BE7" s="24">
        <v>78.430000000000007</v>
      </c>
      <c r="BF7" s="24" t="s">
        <v>101</v>
      </c>
      <c r="BG7" s="24">
        <v>0</v>
      </c>
      <c r="BH7" s="24">
        <v>54.91</v>
      </c>
      <c r="BI7" s="24">
        <v>52.44</v>
      </c>
      <c r="BJ7" s="24">
        <v>76.010000000000005</v>
      </c>
      <c r="BK7" s="24" t="s">
        <v>101</v>
      </c>
      <c r="BL7" s="24">
        <v>1092.22</v>
      </c>
      <c r="BM7" s="24">
        <v>998.38</v>
      </c>
      <c r="BN7" s="24">
        <v>925.32</v>
      </c>
      <c r="BO7" s="24">
        <v>932.94</v>
      </c>
      <c r="BP7" s="24">
        <v>630.82000000000005</v>
      </c>
      <c r="BQ7" s="24" t="s">
        <v>101</v>
      </c>
      <c r="BR7" s="24">
        <v>85.74</v>
      </c>
      <c r="BS7" s="24">
        <v>86.29</v>
      </c>
      <c r="BT7" s="24">
        <v>87.84</v>
      </c>
      <c r="BU7" s="24">
        <v>88.26</v>
      </c>
      <c r="BV7" s="24" t="s">
        <v>101</v>
      </c>
      <c r="BW7" s="24">
        <v>97.53</v>
      </c>
      <c r="BX7" s="24">
        <v>95.92</v>
      </c>
      <c r="BY7" s="24">
        <v>96.98</v>
      </c>
      <c r="BZ7" s="24">
        <v>103.51</v>
      </c>
      <c r="CA7" s="24">
        <v>97.81</v>
      </c>
      <c r="CB7" s="24" t="s">
        <v>101</v>
      </c>
      <c r="CC7" s="24">
        <v>149.46</v>
      </c>
      <c r="CD7" s="24">
        <v>150.41</v>
      </c>
      <c r="CE7" s="24">
        <v>154.65</v>
      </c>
      <c r="CF7" s="24">
        <v>152.05000000000001</v>
      </c>
      <c r="CG7" s="24" t="s">
        <v>101</v>
      </c>
      <c r="CH7" s="24">
        <v>155.83000000000001</v>
      </c>
      <c r="CI7" s="24">
        <v>156.75</v>
      </c>
      <c r="CJ7" s="24">
        <v>153.54</v>
      </c>
      <c r="CK7" s="24">
        <v>151.82</v>
      </c>
      <c r="CL7" s="24">
        <v>138.75</v>
      </c>
      <c r="CM7" s="24" t="s">
        <v>101</v>
      </c>
      <c r="CN7" s="24">
        <v>63.27</v>
      </c>
      <c r="CO7" s="24">
        <v>66.28</v>
      </c>
      <c r="CP7" s="24">
        <v>68.349999999999994</v>
      </c>
      <c r="CQ7" s="24">
        <v>49.42</v>
      </c>
      <c r="CR7" s="24" t="s">
        <v>101</v>
      </c>
      <c r="CS7" s="24">
        <v>61.51</v>
      </c>
      <c r="CT7" s="24">
        <v>51.2</v>
      </c>
      <c r="CU7" s="24">
        <v>57.32</v>
      </c>
      <c r="CV7" s="24">
        <v>51.61</v>
      </c>
      <c r="CW7" s="24">
        <v>58.94</v>
      </c>
      <c r="CX7" s="24" t="s">
        <v>101</v>
      </c>
      <c r="CY7" s="24">
        <v>69.31</v>
      </c>
      <c r="CZ7" s="24">
        <v>71.56</v>
      </c>
      <c r="DA7" s="24">
        <v>73.91</v>
      </c>
      <c r="DB7" s="24">
        <v>75.59</v>
      </c>
      <c r="DC7" s="24" t="s">
        <v>101</v>
      </c>
      <c r="DD7" s="24">
        <v>85.82</v>
      </c>
      <c r="DE7" s="24">
        <v>85.03</v>
      </c>
      <c r="DF7" s="24">
        <v>85.96</v>
      </c>
      <c r="DG7" s="24">
        <v>85.14</v>
      </c>
      <c r="DH7" s="24">
        <v>95.91</v>
      </c>
      <c r="DI7" s="24" t="s">
        <v>101</v>
      </c>
      <c r="DJ7" s="24">
        <v>3.36</v>
      </c>
      <c r="DK7" s="24">
        <v>6.56</v>
      </c>
      <c r="DL7" s="24">
        <v>9.16</v>
      </c>
      <c r="DM7" s="24">
        <v>12.25</v>
      </c>
      <c r="DN7" s="24" t="s">
        <v>101</v>
      </c>
      <c r="DO7" s="24">
        <v>15.29</v>
      </c>
      <c r="DP7" s="24">
        <v>17.809999999999999</v>
      </c>
      <c r="DQ7" s="24">
        <v>19.96</v>
      </c>
      <c r="DR7" s="24">
        <v>19.12</v>
      </c>
      <c r="DS7" s="24">
        <v>41.09</v>
      </c>
      <c r="DT7" s="24" t="s">
        <v>101</v>
      </c>
      <c r="DU7" s="24">
        <v>0</v>
      </c>
      <c r="DV7" s="24">
        <v>0</v>
      </c>
      <c r="DW7" s="24">
        <v>0</v>
      </c>
      <c r="DX7" s="24">
        <v>0</v>
      </c>
      <c r="DY7" s="24" t="s">
        <v>101</v>
      </c>
      <c r="DZ7" s="24">
        <v>0.11</v>
      </c>
      <c r="EA7" s="24">
        <v>0.64</v>
      </c>
      <c r="EB7" s="24">
        <v>0.83</v>
      </c>
      <c r="EC7" s="24">
        <v>1.54</v>
      </c>
      <c r="ED7" s="24">
        <v>8.68</v>
      </c>
      <c r="EE7" s="24" t="s">
        <v>101</v>
      </c>
      <c r="EF7" s="24">
        <v>0.06</v>
      </c>
      <c r="EG7" s="24">
        <v>0.17</v>
      </c>
      <c r="EH7" s="24">
        <v>0.05</v>
      </c>
      <c r="EI7" s="24">
        <v>0.06</v>
      </c>
      <c r="EJ7" s="24" t="s">
        <v>101</v>
      </c>
      <c r="EK7" s="24">
        <v>0.15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2025-02-14T06:55:51Z</cp:lastPrinted>
  <dcterms:created xsi:type="dcterms:W3CDTF">2025-01-24T07:03:04Z</dcterms:created>
  <dcterms:modified xsi:type="dcterms:W3CDTF">2025-02-14T06:55:55Z</dcterms:modified>
  <cp:category/>
</cp:coreProperties>
</file>