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5 農業集落排水\"/>
    </mc:Choice>
  </mc:AlternateContent>
  <xr:revisionPtr revIDLastSave="0" documentId="13_ncr:1_{1C5D9C27-BBC6-4C49-A344-7AA26D3A23DC}" xr6:coauthVersionLast="47" xr6:coauthVersionMax="47" xr10:uidLastSave="{00000000-0000-0000-0000-000000000000}"/>
  <workbookProtection workbookAlgorithmName="SHA-512" workbookHashValue="HRmox5kRgKfI6UqJFmBMfkH2W825hxNHMwxUrXkwiEVQAVhEJ5S06l5Qy5yb5CdNcb4lYWTkSYicaTsow/wvtA==" workbookSaltValue="0bzdR8XWwOcZfE4uYXM3Nw==" workbookSpinCount="100000" lockStructure="1"/>
  <bookViews>
    <workbookView xWindow="-110" yWindow="-110" windowWidth="22780" windowHeight="146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R6" i="5"/>
  <c r="AD10" i="4" s="1"/>
  <c r="Q6" i="5"/>
  <c r="W10" i="4" s="1"/>
  <c r="P6" i="5"/>
  <c r="O6" i="5"/>
  <c r="I10" i="4" s="1"/>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F85" i="4"/>
  <c r="BB10" i="4"/>
  <c r="P10" i="4"/>
  <c r="BB8" i="4"/>
  <c r="AT8" i="4"/>
  <c r="AL8" i="4"/>
  <c r="W8" i="4"/>
  <c r="P8" i="4"/>
  <c r="I8" i="4"/>
  <c r="B6"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<sst xmlns="http://schemas.openxmlformats.org/spreadsheetml/2006/main" count="253" uniqueCount="115">
  <si>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</si>
  <si>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</si>
  <si>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</si>
  <si>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</si>
  <si>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</si>
  <si>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</si>
  <si>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</si>
  <si>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</si>
  <si>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</si>
  <si>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</si>
  <si>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</si>
  <si>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</si>
  <si>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</si>
  <si>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</si>
  <si>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</si>
  <si>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</si>
  <si>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</si>
  <si>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</si>
  <si>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</si>
  <si>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</si>
  <si>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</si>
  <si>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</si>
  <si>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</si>
  <si>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</si>
  <si>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</si>
  <si>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</si>
  <si>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</si>
  <si>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</si>
  <si>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</si>
  <si>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</si>
  <si>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</si>
  <si>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</si>
  <si>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</si>
  <si>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</si>
  <si>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</si>
  <si>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</si>
  <si>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</si>
  <si>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</si>
  <si>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</si>
  <si>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</si>
  <si>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</si>
  <si>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</si>
  <si>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</si>
  <si>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</si>
  <si>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</si>
  <si>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</si>
  <si>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</si>
  <si>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</si>
  <si>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</si>
  <si>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</si>
  <si>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</si>
  <si>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</si>
  <si>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</si>
  <si>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</si>
  <si>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</si>
  <si>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</si>
  <si>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</si>
  <si>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</si>
  <si>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</si>
  <si>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</si>
  <si>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</si>
  <si>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</si>
  <si>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</si>
  <si>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</si>
  <si>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</si>
  <si>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</si>
  <si>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</si>
  <si>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</si>
  <si>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</si>
  <si>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</si>
  <si>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</si>
  <si>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</si>
  <si>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</si>
  <si>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</si>
  <si>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</si>
  <si>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</si>
  <si>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</si>
  <si>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</si>
  <si>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</si>
  <si>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</si>
  <si>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</si>
  <si>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</si>
  <si>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</si>
  <si>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</si>
  <si>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</si>
  <si>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</si>
  <si>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</si>
  <si>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</si>
  <si>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</si>
  <si>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</si>
  <si>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</si>
  <si>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</si>
  <si>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</si>
  <si>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</si>
  <si>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</si>
  <si>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</si>
  <si>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常滑市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</si>
  <si>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</si>
  <si>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</si>
  <si>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</si>
  <si>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</si>
  <si>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</si>
  <si>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</si>
  <si>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</si>
  <si>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</si>
  <si>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</si>
  <si>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</si>
  <si>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</si>
  <si>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</si>
  <si>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</si>
  <si>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</si>
  <si>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</si>
  <si>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①有形固定資産減価償却率は、令和２年度に地方公営企業法を適用したため、４年目である令和５年度は令和２年度の約４倍となった。
　②管渠老朽化率及び③管渠改善率については、　管渠は耐用年数を迎えていないため、修繕・更新を計画的に行っていない。しかし、平成24年度には経年による管渠の閉塞が生じ、勾配確保のため本管を一部入れ替えている。</t>
    <rPh sb="2" eb="4">
      <t>ユウケイ</t>
    </rPh>
    <rPh sb="4" eb="6">
      <t>コテイ</t>
    </rPh>
    <rPh sb="6" eb="8">
      <t>シサン</t>
    </rPh>
    <rPh sb="8" eb="10">
      <t>ゲンカ</t>
    </rPh>
    <rPh sb="10" eb="12">
      <t>ショウキャク</t>
    </rPh>
    <rPh sb="12" eb="13">
      <t>リツ</t>
    </rPh>
    <rPh sb="15" eb="17">
      <t>レイワ</t>
    </rPh>
    <rPh sb="18" eb="20">
      <t>ネンド</t>
    </rPh>
    <rPh sb="21" eb="23">
      <t>チホウ</t>
    </rPh>
    <rPh sb="23" eb="25">
      <t>コウエイ</t>
    </rPh>
    <rPh sb="25" eb="27">
      <t>キギョウ</t>
    </rPh>
    <rPh sb="27" eb="28">
      <t>ホウ</t>
    </rPh>
    <rPh sb="29" eb="31">
      <t>テキヨウ</t>
    </rPh>
    <rPh sb="37" eb="39">
      <t>ネンメ</t>
    </rPh>
    <rPh sb="42" eb="44">
      <t>レイワ</t>
    </rPh>
    <rPh sb="45" eb="47">
      <t>ネンド</t>
    </rPh>
    <rPh sb="54" eb="55">
      <t>ヤク</t>
    </rPh>
    <rPh sb="56" eb="57">
      <t>バイ</t>
    </rPh>
    <rPh sb="65" eb="67">
      <t>カンキョ</t>
    </rPh>
    <rPh sb="67" eb="70">
      <t>ロウキュウカ</t>
    </rPh>
    <rPh sb="70" eb="71">
      <t>リツ</t>
    </rPh>
    <rPh sb="71" eb="72">
      <t>オヨ</t>
    </rPh>
    <rPh sb="74" eb="76">
      <t>カンキョ</t>
    </rPh>
    <rPh sb="76" eb="78">
      <t>カイゼン</t>
    </rPh>
    <rPh sb="78" eb="79">
      <t>リツ</t>
    </rPh>
    <phoneticPr fontId="4"/>
  </si>
  <si>
    <r>
      <t xml:space="preserve">　市内全体で７地区について事業を実施しているが、それぞれの供用開始時期に違いがある。比較的新しい地区では水洗化率が伸び悩んでおり、水洗化率の向上策をより一層進めていかなければならない。一方、供用開始後の年数が長い地区では高い水洗化率となっているが、処理場の老朽化に伴う更新工事が必要となってきている。
　このようななか、適正な使用料水準を確保するため、令和2年度に料金改定を行ったが、あわせて効率的な維持管理に努め、支出を抑制していく必要がある。
　こうした課題を整理した上で、経営戦略を活用しつつ、持続的かつ安定的な経営基盤の強化に取り組んでいく。なお、平成28年度に策定した経営戦略については、令和２年３月に改定を行っており、次回は令和７年３月に改定を行う予定である。
</t>
    </r>
    <r>
      <rPr>
        <sz val="11"/>
        <color rgb="FFFF0000"/>
        <rFont val="ＭＳ ゴシック"/>
        <family val="3"/>
        <charset val="128"/>
      </rPr>
      <t xml:space="preserve">
</t>
    </r>
    <rPh sb="92" eb="94">
      <t>イッポウ</t>
    </rPh>
    <rPh sb="95" eb="97">
      <t>キョウヨウ</t>
    </rPh>
    <rPh sb="97" eb="99">
      <t>カイシ</t>
    </rPh>
    <rPh sb="99" eb="100">
      <t>ゴ</t>
    </rPh>
    <rPh sb="101" eb="103">
      <t>ネンスウ</t>
    </rPh>
    <rPh sb="104" eb="105">
      <t>ナガ</t>
    </rPh>
    <rPh sb="110" eb="111">
      <t>タカ</t>
    </rPh>
    <rPh sb="136" eb="138">
      <t>コウジ</t>
    </rPh>
    <rPh sb="139" eb="141">
      <t>ヒツヨウ</t>
    </rPh>
    <rPh sb="267" eb="268">
      <t>ト</t>
    </rPh>
    <rPh sb="269" eb="270">
      <t>ク</t>
    </rPh>
    <rPh sb="278" eb="280">
      <t>ヘイセイ</t>
    </rPh>
    <rPh sb="282" eb="284">
      <t>ネンド</t>
    </rPh>
    <rPh sb="285" eb="287">
      <t>サクテイ</t>
    </rPh>
    <rPh sb="289" eb="291">
      <t>ケイエイ</t>
    </rPh>
    <rPh sb="291" eb="293">
      <t>センリャク</t>
    </rPh>
    <rPh sb="304" eb="305">
      <t>ガツ</t>
    </rPh>
    <rPh sb="306" eb="308">
      <t>カイテイ</t>
    </rPh>
    <rPh sb="315" eb="317">
      <t>ジカイ</t>
    </rPh>
    <rPh sb="318" eb="320">
      <t>レイワ</t>
    </rPh>
    <rPh sb="321" eb="322">
      <t>ネン</t>
    </rPh>
    <rPh sb="323" eb="324">
      <t>ガツ</t>
    </rPh>
    <rPh sb="325" eb="327">
      <t>カイテイ</t>
    </rPh>
    <rPh sb="330" eb="332">
      <t>ヨテイ</t>
    </rPh>
    <phoneticPr fontId="4"/>
  </si>
  <si>
    <r>
      <t>　経営状況として、①経常収支比率は112.97％と黒字であり、前年度と比べ黒字幅が拡大した。⑥汚水処理原価は、前年度と同程度であり、類似団体平均値と比べて低く抑えられていることから、効率的な維持管理を行うことができているものと考える。⑤経費回収率についても</t>
    </r>
    <r>
      <rPr>
        <sz val="11"/>
        <rFont val="ＭＳ ゴシック"/>
        <family val="3"/>
        <charset val="128"/>
      </rPr>
      <t>、前年度と同程度となった。</t>
    </r>
    <r>
      <rPr>
        <sz val="11"/>
        <color theme="1"/>
        <rFont val="ＭＳ ゴシック"/>
        <family val="3"/>
        <charset val="128"/>
      </rPr>
      <t>農業集落排水事業においては処理区域内人口が減少傾向にあるが、使用料収入の確保、維持管理の効率化、一般会計繰入金の在り方が今後の課題となる。
　財政状態として、③流動比率は、</t>
    </r>
    <r>
      <rPr>
        <sz val="11"/>
        <rFont val="ＭＳ ゴシック"/>
        <family val="3"/>
        <charset val="128"/>
      </rPr>
      <t>翌年度償還予定の企業債が減少したこと等により前年度と比べて値が上昇し、100％を上回った。類似団体平均値と比べても</t>
    </r>
    <r>
      <rPr>
        <sz val="11"/>
        <color theme="1"/>
        <rFont val="ＭＳ ゴシック"/>
        <family val="3"/>
        <charset val="128"/>
      </rPr>
      <t>余裕のある比率となっている。④企業債残高対事業規模比率は、企業債残高の大部分を一般会計が負担する見込みであるため低い値となっている。
　</t>
    </r>
    <r>
      <rPr>
        <sz val="11"/>
        <rFont val="ＭＳ ゴシック"/>
        <family val="3"/>
        <charset val="128"/>
      </rPr>
      <t>⑦施設利用率は、前年度と比べて低下し、類似団体平均値と比べても低い値となっている。
　⑧水洗化率は、戸別訪問による接続促進の</t>
    </r>
    <r>
      <rPr>
        <sz val="11"/>
        <color theme="1"/>
        <rFont val="ＭＳ ゴシック"/>
        <family val="3"/>
        <charset val="128"/>
      </rPr>
      <t>取り組みによって毎年上昇してきたが、類似団体平均値と比べてやや低い状況である。接続促進は、使用料収入増加のためにも重要な課題となっている。</t>
    </r>
    <rPh sb="1" eb="3">
      <t>ケイエイ</t>
    </rPh>
    <rPh sb="3" eb="5">
      <t>ジョウキョウ</t>
    </rPh>
    <rPh sb="10" eb="12">
      <t>ケイジョウ</t>
    </rPh>
    <rPh sb="25" eb="27">
      <t>クロジ</t>
    </rPh>
    <rPh sb="31" eb="34">
      <t>ゼンネンド</t>
    </rPh>
    <rPh sb="35" eb="36">
      <t>クラ</t>
    </rPh>
    <rPh sb="41" eb="43">
      <t>カクダイ</t>
    </rPh>
    <rPh sb="59" eb="62">
      <t>ドウテイド</t>
    </rPh>
    <rPh sb="118" eb="120">
      <t>ケイヒ</t>
    </rPh>
    <rPh sb="120" eb="122">
      <t>カイシュウ</t>
    </rPh>
    <rPh sb="122" eb="123">
      <t>リツ</t>
    </rPh>
    <rPh sb="129" eb="132">
      <t>ゼンネンド</t>
    </rPh>
    <rPh sb="133" eb="136">
      <t>ドウテイド</t>
    </rPh>
    <rPh sb="154" eb="156">
      <t>ショリ</t>
    </rPh>
    <rPh sb="171" eb="174">
      <t>シヨウリョウ</t>
    </rPh>
    <rPh sb="174" eb="176">
      <t>シュウニュウ</t>
    </rPh>
    <rPh sb="177" eb="179">
      <t>カクホ</t>
    </rPh>
    <rPh sb="180" eb="182">
      <t>イジ</t>
    </rPh>
    <rPh sb="182" eb="184">
      <t>カンリ</t>
    </rPh>
    <rPh sb="185" eb="188">
      <t>コウリツカ</t>
    </rPh>
    <rPh sb="189" eb="191">
      <t>イッパン</t>
    </rPh>
    <rPh sb="191" eb="193">
      <t>カイケイ</t>
    </rPh>
    <rPh sb="193" eb="195">
      <t>クリイレ</t>
    </rPh>
    <rPh sb="195" eb="196">
      <t>キン</t>
    </rPh>
    <rPh sb="197" eb="198">
      <t>ア</t>
    </rPh>
    <rPh sb="199" eb="200">
      <t>カタ</t>
    </rPh>
    <rPh sb="201" eb="203">
      <t>コンゴ</t>
    </rPh>
    <rPh sb="204" eb="206">
      <t>カダイ</t>
    </rPh>
    <rPh sb="212" eb="214">
      <t>ザイセイ</t>
    </rPh>
    <rPh sb="214" eb="216">
      <t>ジョウタイ</t>
    </rPh>
    <rPh sb="221" eb="223">
      <t>リュウドウ</t>
    </rPh>
    <rPh sb="223" eb="225">
      <t>ヒリツ</t>
    </rPh>
    <rPh sb="267" eb="269">
      <t>ウワマワ</t>
    </rPh>
    <rPh sb="272" eb="274">
      <t>ルイジ</t>
    </rPh>
    <rPh sb="274" eb="276">
      <t>ダンタイ</t>
    </rPh>
    <rPh sb="276" eb="278">
      <t>ヘイキン</t>
    </rPh>
    <rPh sb="278" eb="279">
      <t>チ</t>
    </rPh>
    <rPh sb="360" eb="363">
      <t>ゼンネンド</t>
    </rPh>
    <rPh sb="364" eb="365">
      <t>クラ</t>
    </rPh>
    <rPh sb="383" eb="384">
      <t>ヒク</t>
    </rPh>
    <rPh sb="409" eb="411">
      <t>セツゾク</t>
    </rPh>
    <rPh sb="411" eb="413">
      <t>ソクシン</t>
    </rPh>
    <rPh sb="414" eb="415">
      <t>ト</t>
    </rPh>
    <rPh sb="416" eb="417">
      <t>ク</t>
    </rPh>
    <rPh sb="422" eb="424">
      <t>マイトシ</t>
    </rPh>
    <rPh sb="432" eb="434">
      <t>ルイジ</t>
    </rPh>
    <rPh sb="440" eb="441">
      <t>クラ</t>
    </rPh>
    <rPh sb="445" eb="446">
      <t>ヒク</t>
    </rPh>
    <rPh sb="447" eb="449">
      <t>ジョウキョウ</t>
    </rPh>
    <rPh sb="453" eb="455">
      <t>セツゾク</t>
    </rPh>
    <rPh sb="455" eb="457">
      <t>ソクシン</t>
    </rPh>
    <rPh sb="459" eb="462">
      <t>シヨウリョウ</t>
    </rPh>
    <rPh sb="462" eb="464">
      <t>シュウニュウ</t>
    </rPh>
    <rPh sb="464" eb="466">
      <t>ゾウカ</t>
    </rPh>
    <rPh sb="471" eb="473">
      <t>ジュウヨウ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</si>
</sst>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22D-42A7-85FE-54DE910887E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0.01</c:v>
                </c:pt>
                <c:pt idx="4">
                  <c:v>0.02</c:v>
                </c:pt>
              </c:numCache>
            </c:numRef>
          </c:val>
          <c:smooth val="0"/>
          <c:extLst>
            <c:ext xmlns:c16="http://schemas.microsoft.com/office/drawing/2014/chart" uri="{C3380CC4-5D6E-409C-BE32-E72D297353CC}">
              <c16:uniqueId val="{00000001-C22D-42A7-85FE-54DE910887E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48.57</c:v>
                </c:pt>
                <c:pt idx="2">
                  <c:v>44.95</c:v>
                </c:pt>
                <c:pt idx="3">
                  <c:v>49.22</c:v>
                </c:pt>
                <c:pt idx="4">
                  <c:v>47.32</c:v>
                </c:pt>
              </c:numCache>
            </c:numRef>
          </c:val>
          <c:extLst>
            <c:ext xmlns:c16="http://schemas.microsoft.com/office/drawing/2014/chart" uri="{C3380CC4-5D6E-409C-BE32-E72D297353CC}">
              <c16:uniqueId val="{00000000-FE60-410B-81ED-FB9CF96BAE3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55.26</c:v>
                </c:pt>
                <c:pt idx="2">
                  <c:v>54.54</c:v>
                </c:pt>
                <c:pt idx="3">
                  <c:v>52.9</c:v>
                </c:pt>
                <c:pt idx="4">
                  <c:v>52.63</c:v>
                </c:pt>
              </c:numCache>
            </c:numRef>
          </c:val>
          <c:smooth val="0"/>
          <c:extLst>
            <c:ext xmlns:c16="http://schemas.microsoft.com/office/drawing/2014/chart" uri="{C3380CC4-5D6E-409C-BE32-E72D297353CC}">
              <c16:uniqueId val="{00000001-FE60-410B-81ED-FB9CF96BAE3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87.47</c:v>
                </c:pt>
                <c:pt idx="2">
                  <c:v>88.06</c:v>
                </c:pt>
                <c:pt idx="3">
                  <c:v>88.4</c:v>
                </c:pt>
                <c:pt idx="4">
                  <c:v>88.71</c:v>
                </c:pt>
              </c:numCache>
            </c:numRef>
          </c:val>
          <c:extLst>
            <c:ext xmlns:c16="http://schemas.microsoft.com/office/drawing/2014/chart" uri="{C3380CC4-5D6E-409C-BE32-E72D297353CC}">
              <c16:uniqueId val="{00000000-BB29-4313-8B9D-AA26BE6E43D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90.52</c:v>
                </c:pt>
                <c:pt idx="2">
                  <c:v>90.3</c:v>
                </c:pt>
                <c:pt idx="3">
                  <c:v>90.3</c:v>
                </c:pt>
                <c:pt idx="4">
                  <c:v>90.32</c:v>
                </c:pt>
              </c:numCache>
            </c:numRef>
          </c:val>
          <c:smooth val="0"/>
          <c:extLst>
            <c:ext xmlns:c16="http://schemas.microsoft.com/office/drawing/2014/chart" uri="{C3380CC4-5D6E-409C-BE32-E72D297353CC}">
              <c16:uniqueId val="{00000001-BB29-4313-8B9D-AA26BE6E43D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124.27</c:v>
                </c:pt>
                <c:pt idx="2">
                  <c:v>106.41</c:v>
                </c:pt>
                <c:pt idx="3">
                  <c:v>104.45</c:v>
                </c:pt>
                <c:pt idx="4">
                  <c:v>112.97</c:v>
                </c:pt>
              </c:numCache>
            </c:numRef>
          </c:val>
          <c:extLst>
            <c:ext xmlns:c16="http://schemas.microsoft.com/office/drawing/2014/chart" uri="{C3380CC4-5D6E-409C-BE32-E72D297353CC}">
              <c16:uniqueId val="{00000000-1100-4675-A0C9-590AB4FB4FE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103.09</c:v>
                </c:pt>
                <c:pt idx="2">
                  <c:v>102.11</c:v>
                </c:pt>
                <c:pt idx="3">
                  <c:v>101.91</c:v>
                </c:pt>
                <c:pt idx="4">
                  <c:v>103.07</c:v>
                </c:pt>
              </c:numCache>
            </c:numRef>
          </c:val>
          <c:smooth val="0"/>
          <c:extLst>
            <c:ext xmlns:c16="http://schemas.microsoft.com/office/drawing/2014/chart" uri="{C3380CC4-5D6E-409C-BE32-E72D297353CC}">
              <c16:uniqueId val="{00000001-1100-4675-A0C9-590AB4FB4FE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3.57</c:v>
                </c:pt>
                <c:pt idx="2">
                  <c:v>7.14</c:v>
                </c:pt>
                <c:pt idx="3">
                  <c:v>10.53</c:v>
                </c:pt>
                <c:pt idx="4">
                  <c:v>13.72</c:v>
                </c:pt>
              </c:numCache>
            </c:numRef>
          </c:val>
          <c:extLst>
            <c:ext xmlns:c16="http://schemas.microsoft.com/office/drawing/2014/chart" uri="{C3380CC4-5D6E-409C-BE32-E72D297353CC}">
              <c16:uniqueId val="{00000000-17B9-4621-BC00-D5A0695AA78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c:v>
                </c:pt>
                <c:pt idx="2">
                  <c:v>28.12</c:v>
                </c:pt>
                <c:pt idx="3">
                  <c:v>28.79</c:v>
                </c:pt>
                <c:pt idx="4">
                  <c:v>30.5</c:v>
                </c:pt>
              </c:numCache>
            </c:numRef>
          </c:val>
          <c:smooth val="0"/>
          <c:extLst>
            <c:ext xmlns:c16="http://schemas.microsoft.com/office/drawing/2014/chart" uri="{C3380CC4-5D6E-409C-BE32-E72D297353CC}">
              <c16:uniqueId val="{00000001-17B9-4621-BC00-D5A0695AA78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69F-418A-A0B2-9B96726DAEA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169F-418A-A0B2-9B96726DAEA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3AD-47CE-8126-6B7F3604B4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101.24</c:v>
                </c:pt>
                <c:pt idx="2">
                  <c:v>124.9</c:v>
                </c:pt>
                <c:pt idx="3">
                  <c:v>124.8</c:v>
                </c:pt>
                <c:pt idx="4">
                  <c:v>120.64</c:v>
                </c:pt>
              </c:numCache>
            </c:numRef>
          </c:val>
          <c:smooth val="0"/>
          <c:extLst>
            <c:ext xmlns:c16="http://schemas.microsoft.com/office/drawing/2014/chart" uri="{C3380CC4-5D6E-409C-BE32-E72D297353CC}">
              <c16:uniqueId val="{00000001-C3AD-47CE-8126-6B7F3604B4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85.71</c:v>
                </c:pt>
                <c:pt idx="2">
                  <c:v>106.39</c:v>
                </c:pt>
                <c:pt idx="3">
                  <c:v>106.5</c:v>
                </c:pt>
                <c:pt idx="4">
                  <c:v>115.34</c:v>
                </c:pt>
              </c:numCache>
            </c:numRef>
          </c:val>
          <c:extLst>
            <c:ext xmlns:c16="http://schemas.microsoft.com/office/drawing/2014/chart" uri="{C3380CC4-5D6E-409C-BE32-E72D297353CC}">
              <c16:uniqueId val="{00000000-7C88-45D4-8CC0-3F6D2B47873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37.24</c:v>
                </c:pt>
                <c:pt idx="2">
                  <c:v>33.58</c:v>
                </c:pt>
                <c:pt idx="3">
                  <c:v>35.42</c:v>
                </c:pt>
                <c:pt idx="4">
                  <c:v>39.82</c:v>
                </c:pt>
              </c:numCache>
            </c:numRef>
          </c:val>
          <c:smooth val="0"/>
          <c:extLst>
            <c:ext xmlns:c16="http://schemas.microsoft.com/office/drawing/2014/chart" uri="{C3380CC4-5D6E-409C-BE32-E72D297353CC}">
              <c16:uniqueId val="{00000001-7C88-45D4-8CC0-3F6D2B47873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formatCode="#,##0.00;&quot;△&quot;#,##0.00;&quot;-&quot;">
                  <c:v>74.06</c:v>
                </c:pt>
                <c:pt idx="4" formatCode="#,##0.00;&quot;△&quot;#,##0.00;&quot;-&quot;">
                  <c:v>88.49</c:v>
                </c:pt>
              </c:numCache>
            </c:numRef>
          </c:val>
          <c:extLst>
            <c:ext xmlns:c16="http://schemas.microsoft.com/office/drawing/2014/chart" uri="{C3380CC4-5D6E-409C-BE32-E72D297353CC}">
              <c16:uniqueId val="{00000000-5D0F-4A7E-B93C-DB7111505B2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783.8</c:v>
                </c:pt>
                <c:pt idx="2">
                  <c:v>778.81</c:v>
                </c:pt>
                <c:pt idx="3">
                  <c:v>718.49</c:v>
                </c:pt>
                <c:pt idx="4">
                  <c:v>743.31</c:v>
                </c:pt>
              </c:numCache>
            </c:numRef>
          </c:val>
          <c:smooth val="0"/>
          <c:extLst>
            <c:ext xmlns:c16="http://schemas.microsoft.com/office/drawing/2014/chart" uri="{C3380CC4-5D6E-409C-BE32-E72D297353CC}">
              <c16:uniqueId val="{00000001-5D0F-4A7E-B93C-DB7111505B2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66.510000000000005</c:v>
                </c:pt>
                <c:pt idx="2">
                  <c:v>65.540000000000006</c:v>
                </c:pt>
                <c:pt idx="3">
                  <c:v>65.27</c:v>
                </c:pt>
                <c:pt idx="4">
                  <c:v>66.16</c:v>
                </c:pt>
              </c:numCache>
            </c:numRef>
          </c:val>
          <c:extLst>
            <c:ext xmlns:c16="http://schemas.microsoft.com/office/drawing/2014/chart" uri="{C3380CC4-5D6E-409C-BE32-E72D297353CC}">
              <c16:uniqueId val="{00000000-EFEB-4956-B88F-F4A8690AEB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68.11</c:v>
                </c:pt>
                <c:pt idx="2">
                  <c:v>67.23</c:v>
                </c:pt>
                <c:pt idx="3">
                  <c:v>61.82</c:v>
                </c:pt>
                <c:pt idx="4">
                  <c:v>61.15</c:v>
                </c:pt>
              </c:numCache>
            </c:numRef>
          </c:val>
          <c:smooth val="0"/>
          <c:extLst>
            <c:ext xmlns:c16="http://schemas.microsoft.com/office/drawing/2014/chart" uri="{C3380CC4-5D6E-409C-BE32-E72D297353CC}">
              <c16:uniqueId val="{00000001-EFEB-4956-B88F-F4A8690AEB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137.9</c:v>
                </c:pt>
                <c:pt idx="2">
                  <c:v>150</c:v>
                </c:pt>
                <c:pt idx="3">
                  <c:v>150</c:v>
                </c:pt>
                <c:pt idx="4">
                  <c:v>150</c:v>
                </c:pt>
              </c:numCache>
            </c:numRef>
          </c:val>
          <c:extLst>
            <c:ext xmlns:c16="http://schemas.microsoft.com/office/drawing/2014/chart" uri="{C3380CC4-5D6E-409C-BE32-E72D297353CC}">
              <c16:uniqueId val="{00000000-FEA4-4B5F-875F-2B62B0B2B8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222.41</c:v>
                </c:pt>
                <c:pt idx="2">
                  <c:v>228.21</c:v>
                </c:pt>
                <c:pt idx="3">
                  <c:v>246.9</c:v>
                </c:pt>
                <c:pt idx="4">
                  <c:v>250.43</c:v>
                </c:pt>
              </c:numCache>
            </c:numRef>
          </c:val>
          <c:smooth val="0"/>
          <c:extLst>
            <c:ext xmlns:c16="http://schemas.microsoft.com/office/drawing/2014/chart" uri="{C3380CC4-5D6E-409C-BE32-E72D297353CC}">
              <c16:uniqueId val="{00000001-FEA4-4B5F-875F-2B62B0B2B8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愛知県　常滑市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58621</v>
      </c>
      <c r="AM8" s="36"/>
      <c r="AN8" s="36"/>
      <c r="AO8" s="36"/>
      <c r="AP8" s="36"/>
      <c r="AQ8" s="36"/>
      <c r="AR8" s="36"/>
      <c r="AS8" s="36"/>
      <c r="AT8" s="37">
        <f>データ!T6</f>
        <v>55.9</v>
      </c>
      <c r="AU8" s="37"/>
      <c r="AV8" s="37"/>
      <c r="AW8" s="37"/>
      <c r="AX8" s="37"/>
      <c r="AY8" s="37"/>
      <c r="AZ8" s="37"/>
      <c r="BA8" s="37"/>
      <c r="BB8" s="37">
        <f>データ!U6</f>
        <v>1048.68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89.5</v>
      </c>
      <c r="J10" s="37"/>
      <c r="K10" s="37"/>
      <c r="L10" s="37"/>
      <c r="M10" s="37"/>
      <c r="N10" s="37"/>
      <c r="O10" s="37"/>
      <c r="P10" s="37">
        <f>データ!P6</f>
        <v>9.4</v>
      </c>
      <c r="Q10" s="37"/>
      <c r="R10" s="37"/>
      <c r="S10" s="37"/>
      <c r="T10" s="37"/>
      <c r="U10" s="37"/>
      <c r="V10" s="37"/>
      <c r="W10" s="37">
        <f>データ!Q6</f>
        <v>83.98</v>
      </c>
      <c r="X10" s="37"/>
      <c r="Y10" s="37"/>
      <c r="Z10" s="37"/>
      <c r="AA10" s="37"/>
      <c r="AB10" s="37"/>
      <c r="AC10" s="37"/>
      <c r="AD10" s="36">
        <f>データ!R6</f>
        <v>1705</v>
      </c>
      <c r="AE10" s="36"/>
      <c r="AF10" s="36"/>
      <c r="AG10" s="36"/>
      <c r="AH10" s="36"/>
      <c r="AI10" s="36"/>
      <c r="AJ10" s="36"/>
      <c r="AK10" s="2"/>
      <c r="AL10" s="36">
        <f>データ!V6</f>
        <v>5519</v>
      </c>
      <c r="AM10" s="36"/>
      <c r="AN10" s="36"/>
      <c r="AO10" s="36"/>
      <c r="AP10" s="36"/>
      <c r="AQ10" s="36"/>
      <c r="AR10" s="36"/>
      <c r="AS10" s="36"/>
      <c r="AT10" s="37">
        <f>データ!W6</f>
        <v>2.62</v>
      </c>
      <c r="AU10" s="37"/>
      <c r="AV10" s="37"/>
      <c r="AW10" s="37"/>
      <c r="AX10" s="37"/>
      <c r="AY10" s="37"/>
      <c r="AZ10" s="37"/>
      <c r="BA10" s="37"/>
      <c r="BB10" s="37">
        <f>データ!X6</f>
        <v>2106.4899999999998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jjM5oaRaPtWDvBxy6pw7SLq6kzQ6BUv9Umh9EyEv/L0QKn75aWqFOhXgwC59ntK2Ai3htAK6mya7id/xuzWh4w==" saltValue="yrtrOjhhDFJdyRQH4W/TP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232165</v>
      </c>
      <c r="D6" s="19">
        <f t="shared" si="3"/>
        <v>46</v>
      </c>
      <c r="E6" s="19">
        <f t="shared" si="3"/>
        <v>17</v>
      </c>
      <c r="F6" s="19">
        <f t="shared" si="3"/>
        <v>5</v>
      </c>
      <c r="G6" s="19">
        <f t="shared" si="3"/>
        <v>0</v>
      </c>
      <c r="H6" s="19" t="str">
        <f t="shared" si="3"/>
        <v>愛知県　常滑市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89.5</v>
      </c>
      <c r="P6" s="20">
        <f t="shared" si="3"/>
        <v>9.4</v>
      </c>
      <c r="Q6" s="20">
        <f t="shared" si="3"/>
        <v>83.98</v>
      </c>
      <c r="R6" s="20">
        <f t="shared" si="3"/>
        <v>1705</v>
      </c>
      <c r="S6" s="20">
        <f t="shared" si="3"/>
        <v>58621</v>
      </c>
      <c r="T6" s="20">
        <f t="shared" si="3"/>
        <v>55.9</v>
      </c>
      <c r="U6" s="20">
        <f t="shared" si="3"/>
        <v>1048.68</v>
      </c>
      <c r="V6" s="20">
        <f t="shared" si="3"/>
        <v>5519</v>
      </c>
      <c r="W6" s="20">
        <f t="shared" si="3"/>
        <v>2.62</v>
      </c>
      <c r="X6" s="20">
        <f t="shared" si="3"/>
        <v>2106.4899999999998</v>
      </c>
      <c r="Y6" s="21" t="str">
        <f>IF(Y7="",NA(),Y7)</f>
        <v>-</v>
      </c>
      <c r="Z6" s="21">
        <f t="shared" ref="Z6:AH6" si="4">IF(Z7="",NA(),Z7)</f>
        <v>124.27</v>
      </c>
      <c r="AA6" s="21">
        <f t="shared" si="4"/>
        <v>106.41</v>
      </c>
      <c r="AB6" s="21">
        <f t="shared" si="4"/>
        <v>104.45</v>
      </c>
      <c r="AC6" s="21">
        <f t="shared" si="4"/>
        <v>112.97</v>
      </c>
      <c r="AD6" s="21" t="str">
        <f t="shared" si="4"/>
        <v>-</v>
      </c>
      <c r="AE6" s="21">
        <f t="shared" si="4"/>
        <v>103.09</v>
      </c>
      <c r="AF6" s="21">
        <f t="shared" si="4"/>
        <v>102.11</v>
      </c>
      <c r="AG6" s="21">
        <f t="shared" si="4"/>
        <v>101.91</v>
      </c>
      <c r="AH6" s="21">
        <f t="shared" si="4"/>
        <v>103.07</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101.24</v>
      </c>
      <c r="AQ6" s="21">
        <f t="shared" si="5"/>
        <v>124.9</v>
      </c>
      <c r="AR6" s="21">
        <f t="shared" si="5"/>
        <v>124.8</v>
      </c>
      <c r="AS6" s="21">
        <f t="shared" si="5"/>
        <v>120.64</v>
      </c>
      <c r="AT6" s="20" t="str">
        <f>IF(AT7="","",IF(AT7="-","【-】","【"&amp;SUBSTITUTE(TEXT(AT7,"#,##0.00"),"-","△")&amp;"】"))</f>
        <v>【124.06】</v>
      </c>
      <c r="AU6" s="21" t="str">
        <f>IF(AU7="",NA(),AU7)</f>
        <v>-</v>
      </c>
      <c r="AV6" s="21">
        <f t="shared" ref="AV6:BD6" si="6">IF(AV7="",NA(),AV7)</f>
        <v>85.71</v>
      </c>
      <c r="AW6" s="21">
        <f t="shared" si="6"/>
        <v>106.39</v>
      </c>
      <c r="AX6" s="21">
        <f t="shared" si="6"/>
        <v>106.5</v>
      </c>
      <c r="AY6" s="21">
        <f t="shared" si="6"/>
        <v>115.34</v>
      </c>
      <c r="AZ6" s="21" t="str">
        <f t="shared" si="6"/>
        <v>-</v>
      </c>
      <c r="BA6" s="21">
        <f t="shared" si="6"/>
        <v>37.24</v>
      </c>
      <c r="BB6" s="21">
        <f t="shared" si="6"/>
        <v>33.58</v>
      </c>
      <c r="BC6" s="21">
        <f t="shared" si="6"/>
        <v>35.42</v>
      </c>
      <c r="BD6" s="21">
        <f t="shared" si="6"/>
        <v>39.82</v>
      </c>
      <c r="BE6" s="20" t="str">
        <f>IF(BE7="","",IF(BE7="-","【-】","【"&amp;SUBSTITUTE(TEXT(BE7,"#,##0.00"),"-","△")&amp;"】"))</f>
        <v>【42.02】</v>
      </c>
      <c r="BF6" s="21" t="str">
        <f>IF(BF7="",NA(),BF7)</f>
        <v>-</v>
      </c>
      <c r="BG6" s="20">
        <f t="shared" ref="BG6:BO6" si="7">IF(BG7="",NA(),BG7)</f>
        <v>0</v>
      </c>
      <c r="BH6" s="20">
        <f t="shared" si="7"/>
        <v>0</v>
      </c>
      <c r="BI6" s="21">
        <f t="shared" si="7"/>
        <v>74.06</v>
      </c>
      <c r="BJ6" s="21">
        <f t="shared" si="7"/>
        <v>88.49</v>
      </c>
      <c r="BK6" s="21" t="str">
        <f t="shared" si="7"/>
        <v>-</v>
      </c>
      <c r="BL6" s="21">
        <f t="shared" si="7"/>
        <v>783.8</v>
      </c>
      <c r="BM6" s="21">
        <f t="shared" si="7"/>
        <v>778.81</v>
      </c>
      <c r="BN6" s="21">
        <f t="shared" si="7"/>
        <v>718.49</v>
      </c>
      <c r="BO6" s="21">
        <f t="shared" si="7"/>
        <v>743.31</v>
      </c>
      <c r="BP6" s="20" t="str">
        <f>IF(BP7="","",IF(BP7="-","【-】","【"&amp;SUBSTITUTE(TEXT(BP7,"#,##0.00"),"-","△")&amp;"】"))</f>
        <v>【785.10】</v>
      </c>
      <c r="BQ6" s="21" t="str">
        <f>IF(BQ7="",NA(),BQ7)</f>
        <v>-</v>
      </c>
      <c r="BR6" s="21">
        <f t="shared" ref="BR6:BZ6" si="8">IF(BR7="",NA(),BR7)</f>
        <v>66.510000000000005</v>
      </c>
      <c r="BS6" s="21">
        <f t="shared" si="8"/>
        <v>65.540000000000006</v>
      </c>
      <c r="BT6" s="21">
        <f t="shared" si="8"/>
        <v>65.27</v>
      </c>
      <c r="BU6" s="21">
        <f t="shared" si="8"/>
        <v>66.16</v>
      </c>
      <c r="BV6" s="21" t="str">
        <f t="shared" si="8"/>
        <v>-</v>
      </c>
      <c r="BW6" s="21">
        <f t="shared" si="8"/>
        <v>68.11</v>
      </c>
      <c r="BX6" s="21">
        <f t="shared" si="8"/>
        <v>67.23</v>
      </c>
      <c r="BY6" s="21">
        <f t="shared" si="8"/>
        <v>61.82</v>
      </c>
      <c r="BZ6" s="21">
        <f t="shared" si="8"/>
        <v>61.15</v>
      </c>
      <c r="CA6" s="20" t="str">
        <f>IF(CA7="","",IF(CA7="-","【-】","【"&amp;SUBSTITUTE(TEXT(CA7,"#,##0.00"),"-","△")&amp;"】"))</f>
        <v>【56.93】</v>
      </c>
      <c r="CB6" s="21" t="str">
        <f>IF(CB7="",NA(),CB7)</f>
        <v>-</v>
      </c>
      <c r="CC6" s="21">
        <f t="shared" ref="CC6:CK6" si="9">IF(CC7="",NA(),CC7)</f>
        <v>137.9</v>
      </c>
      <c r="CD6" s="21">
        <f t="shared" si="9"/>
        <v>150</v>
      </c>
      <c r="CE6" s="21">
        <f t="shared" si="9"/>
        <v>150</v>
      </c>
      <c r="CF6" s="21">
        <f t="shared" si="9"/>
        <v>150</v>
      </c>
      <c r="CG6" s="21" t="str">
        <f t="shared" si="9"/>
        <v>-</v>
      </c>
      <c r="CH6" s="21">
        <f t="shared" si="9"/>
        <v>222.41</v>
      </c>
      <c r="CI6" s="21">
        <f t="shared" si="9"/>
        <v>228.21</v>
      </c>
      <c r="CJ6" s="21">
        <f t="shared" si="9"/>
        <v>246.9</v>
      </c>
      <c r="CK6" s="21">
        <f t="shared" si="9"/>
        <v>250.43</v>
      </c>
      <c r="CL6" s="20" t="str">
        <f>IF(CL7="","",IF(CL7="-","【-】","【"&amp;SUBSTITUTE(TEXT(CL7,"#,##0.00"),"-","△")&amp;"】"))</f>
        <v>【271.15】</v>
      </c>
      <c r="CM6" s="21" t="str">
        <f>IF(CM7="",NA(),CM7)</f>
        <v>-</v>
      </c>
      <c r="CN6" s="21">
        <f t="shared" ref="CN6:CV6" si="10">IF(CN7="",NA(),CN7)</f>
        <v>48.57</v>
      </c>
      <c r="CO6" s="21">
        <f t="shared" si="10"/>
        <v>44.95</v>
      </c>
      <c r="CP6" s="21">
        <f t="shared" si="10"/>
        <v>49.22</v>
      </c>
      <c r="CQ6" s="21">
        <f t="shared" si="10"/>
        <v>47.32</v>
      </c>
      <c r="CR6" s="21" t="str">
        <f t="shared" si="10"/>
        <v>-</v>
      </c>
      <c r="CS6" s="21">
        <f t="shared" si="10"/>
        <v>55.26</v>
      </c>
      <c r="CT6" s="21">
        <f t="shared" si="10"/>
        <v>54.54</v>
      </c>
      <c r="CU6" s="21">
        <f t="shared" si="10"/>
        <v>52.9</v>
      </c>
      <c r="CV6" s="21">
        <f t="shared" si="10"/>
        <v>52.63</v>
      </c>
      <c r="CW6" s="20" t="str">
        <f>IF(CW7="","",IF(CW7="-","【-】","【"&amp;SUBSTITUTE(TEXT(CW7,"#,##0.00"),"-","△")&amp;"】"))</f>
        <v>【49.87】</v>
      </c>
      <c r="CX6" s="21" t="str">
        <f>IF(CX7="",NA(),CX7)</f>
        <v>-</v>
      </c>
      <c r="CY6" s="21">
        <f t="shared" ref="CY6:DG6" si="11">IF(CY7="",NA(),CY7)</f>
        <v>87.47</v>
      </c>
      <c r="CZ6" s="21">
        <f t="shared" si="11"/>
        <v>88.06</v>
      </c>
      <c r="DA6" s="21">
        <f t="shared" si="11"/>
        <v>88.4</v>
      </c>
      <c r="DB6" s="21">
        <f t="shared" si="11"/>
        <v>88.71</v>
      </c>
      <c r="DC6" s="21" t="str">
        <f t="shared" si="11"/>
        <v>-</v>
      </c>
      <c r="DD6" s="21">
        <f t="shared" si="11"/>
        <v>90.52</v>
      </c>
      <c r="DE6" s="21">
        <f t="shared" si="11"/>
        <v>90.3</v>
      </c>
      <c r="DF6" s="21">
        <f t="shared" si="11"/>
        <v>90.3</v>
      </c>
      <c r="DG6" s="21">
        <f t="shared" si="11"/>
        <v>90.32</v>
      </c>
      <c r="DH6" s="20" t="str">
        <f>IF(DH7="","",IF(DH7="-","【-】","【"&amp;SUBSTITUTE(TEXT(DH7,"#,##0.00"),"-","△")&amp;"】"))</f>
        <v>【87.54】</v>
      </c>
      <c r="DI6" s="21" t="str">
        <f>IF(DI7="",NA(),DI7)</f>
        <v>-</v>
      </c>
      <c r="DJ6" s="21">
        <f t="shared" ref="DJ6:DR6" si="12">IF(DJ7="",NA(),DJ7)</f>
        <v>3.57</v>
      </c>
      <c r="DK6" s="21">
        <f t="shared" si="12"/>
        <v>7.14</v>
      </c>
      <c r="DL6" s="21">
        <f t="shared" si="12"/>
        <v>10.53</v>
      </c>
      <c r="DM6" s="21">
        <f t="shared" si="12"/>
        <v>13.72</v>
      </c>
      <c r="DN6" s="21" t="str">
        <f t="shared" si="12"/>
        <v>-</v>
      </c>
      <c r="DO6" s="21">
        <f t="shared" si="12"/>
        <v>24.8</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0.01</v>
      </c>
      <c r="EM6" s="21">
        <f t="shared" si="14"/>
        <v>0.01</v>
      </c>
      <c r="EN6" s="21">
        <f t="shared" si="14"/>
        <v>0.02</v>
      </c>
      <c r="EO6" s="20" t="str">
        <f>IF(EO7="","",IF(EO7="-","【-】","【"&amp;SUBSTITUTE(TEXT(EO7,"#,##0.00"),"-","△")&amp;"】"))</f>
        <v>【0.02】</v>
      </c>
    </row>
    <row r="7" spans="1:148" s="22" customFormat="1" x14ac:dyDescent="0.2">
      <c r="A7" s="14"/>
      <c r="B7" s="23">
        <v>2023</v>
      </c>
      <c r="C7" s="23">
        <v>232165</v>
      </c>
      <c r="D7" s="23">
        <v>46</v>
      </c>
      <c r="E7" s="23">
        <v>17</v>
      </c>
      <c r="F7" s="23">
        <v>5</v>
      </c>
      <c r="G7" s="23">
        <v>0</v>
      </c>
      <c r="H7" s="23" t="s">
        <v>96</v>
      </c>
      <c r="I7" s="23" t="s">
        <v>97</v>
      </c>
      <c r="J7" s="23" t="s">
        <v>98</v>
      </c>
      <c r="K7" s="23" t="s">
        <v>99</v>
      </c>
      <c r="L7" s="23" t="s">
        <v>100</v>
      </c>
      <c r="M7" s="23" t="s">
        <v>101</v>
      </c>
      <c r="N7" s="24" t="s">
        <v>102</v>
      </c>
      <c r="O7" s="24">
        <v>89.5</v>
      </c>
      <c r="P7" s="24">
        <v>9.4</v>
      </c>
      <c r="Q7" s="24">
        <v>83.98</v>
      </c>
      <c r="R7" s="24">
        <v>1705</v>
      </c>
      <c r="S7" s="24">
        <v>58621</v>
      </c>
      <c r="T7" s="24">
        <v>55.9</v>
      </c>
      <c r="U7" s="24">
        <v>1048.68</v>
      </c>
      <c r="V7" s="24">
        <v>5519</v>
      </c>
      <c r="W7" s="24">
        <v>2.62</v>
      </c>
      <c r="X7" s="24">
        <v>2106.4899999999998</v>
      </c>
      <c r="Y7" s="24" t="s">
        <v>102</v>
      </c>
      <c r="Z7" s="24">
        <v>124.27</v>
      </c>
      <c r="AA7" s="24">
        <v>106.41</v>
      </c>
      <c r="AB7" s="24">
        <v>104.45</v>
      </c>
      <c r="AC7" s="24">
        <v>112.97</v>
      </c>
      <c r="AD7" s="24" t="s">
        <v>102</v>
      </c>
      <c r="AE7" s="24">
        <v>103.09</v>
      </c>
      <c r="AF7" s="24">
        <v>102.11</v>
      </c>
      <c r="AG7" s="24">
        <v>101.91</v>
      </c>
      <c r="AH7" s="24">
        <v>103.07</v>
      </c>
      <c r="AI7" s="24">
        <v>104.44</v>
      </c>
      <c r="AJ7" s="24" t="s">
        <v>102</v>
      </c>
      <c r="AK7" s="24">
        <v>0</v>
      </c>
      <c r="AL7" s="24">
        <v>0</v>
      </c>
      <c r="AM7" s="24">
        <v>0</v>
      </c>
      <c r="AN7" s="24">
        <v>0</v>
      </c>
      <c r="AO7" s="24" t="s">
        <v>102</v>
      </c>
      <c r="AP7" s="24">
        <v>101.24</v>
      </c>
      <c r="AQ7" s="24">
        <v>124.9</v>
      </c>
      <c r="AR7" s="24">
        <v>124.8</v>
      </c>
      <c r="AS7" s="24">
        <v>120.64</v>
      </c>
      <c r="AT7" s="24">
        <v>124.06</v>
      </c>
      <c r="AU7" s="24" t="s">
        <v>102</v>
      </c>
      <c r="AV7" s="24">
        <v>85.71</v>
      </c>
      <c r="AW7" s="24">
        <v>106.39</v>
      </c>
      <c r="AX7" s="24">
        <v>106.5</v>
      </c>
      <c r="AY7" s="24">
        <v>115.34</v>
      </c>
      <c r="AZ7" s="24" t="s">
        <v>102</v>
      </c>
      <c r="BA7" s="24">
        <v>37.24</v>
      </c>
      <c r="BB7" s="24">
        <v>33.58</v>
      </c>
      <c r="BC7" s="24">
        <v>35.42</v>
      </c>
      <c r="BD7" s="24">
        <v>39.82</v>
      </c>
      <c r="BE7" s="24">
        <v>42.02</v>
      </c>
      <c r="BF7" s="24" t="s">
        <v>102</v>
      </c>
      <c r="BG7" s="24">
        <v>0</v>
      </c>
      <c r="BH7" s="24">
        <v>0</v>
      </c>
      <c r="BI7" s="24">
        <v>74.06</v>
      </c>
      <c r="BJ7" s="24">
        <v>88.49</v>
      </c>
      <c r="BK7" s="24" t="s">
        <v>102</v>
      </c>
      <c r="BL7" s="24">
        <v>783.8</v>
      </c>
      <c r="BM7" s="24">
        <v>778.81</v>
      </c>
      <c r="BN7" s="24">
        <v>718.49</v>
      </c>
      <c r="BO7" s="24">
        <v>743.31</v>
      </c>
      <c r="BP7" s="24">
        <v>785.1</v>
      </c>
      <c r="BQ7" s="24" t="s">
        <v>102</v>
      </c>
      <c r="BR7" s="24">
        <v>66.510000000000005</v>
      </c>
      <c r="BS7" s="24">
        <v>65.540000000000006</v>
      </c>
      <c r="BT7" s="24">
        <v>65.27</v>
      </c>
      <c r="BU7" s="24">
        <v>66.16</v>
      </c>
      <c r="BV7" s="24" t="s">
        <v>102</v>
      </c>
      <c r="BW7" s="24">
        <v>68.11</v>
      </c>
      <c r="BX7" s="24">
        <v>67.23</v>
      </c>
      <c r="BY7" s="24">
        <v>61.82</v>
      </c>
      <c r="BZ7" s="24">
        <v>61.15</v>
      </c>
      <c r="CA7" s="24">
        <v>56.93</v>
      </c>
      <c r="CB7" s="24" t="s">
        <v>102</v>
      </c>
      <c r="CC7" s="24">
        <v>137.9</v>
      </c>
      <c r="CD7" s="24">
        <v>150</v>
      </c>
      <c r="CE7" s="24">
        <v>150</v>
      </c>
      <c r="CF7" s="24">
        <v>150</v>
      </c>
      <c r="CG7" s="24" t="s">
        <v>102</v>
      </c>
      <c r="CH7" s="24">
        <v>222.41</v>
      </c>
      <c r="CI7" s="24">
        <v>228.21</v>
      </c>
      <c r="CJ7" s="24">
        <v>246.9</v>
      </c>
      <c r="CK7" s="24">
        <v>250.43</v>
      </c>
      <c r="CL7" s="24">
        <v>271.14999999999998</v>
      </c>
      <c r="CM7" s="24" t="s">
        <v>102</v>
      </c>
      <c r="CN7" s="24">
        <v>48.57</v>
      </c>
      <c r="CO7" s="24">
        <v>44.95</v>
      </c>
      <c r="CP7" s="24">
        <v>49.22</v>
      </c>
      <c r="CQ7" s="24">
        <v>47.32</v>
      </c>
      <c r="CR7" s="24" t="s">
        <v>102</v>
      </c>
      <c r="CS7" s="24">
        <v>55.26</v>
      </c>
      <c r="CT7" s="24">
        <v>54.54</v>
      </c>
      <c r="CU7" s="24">
        <v>52.9</v>
      </c>
      <c r="CV7" s="24">
        <v>52.63</v>
      </c>
      <c r="CW7" s="24">
        <v>49.87</v>
      </c>
      <c r="CX7" s="24" t="s">
        <v>102</v>
      </c>
      <c r="CY7" s="24">
        <v>87.47</v>
      </c>
      <c r="CZ7" s="24">
        <v>88.06</v>
      </c>
      <c r="DA7" s="24">
        <v>88.4</v>
      </c>
      <c r="DB7" s="24">
        <v>88.71</v>
      </c>
      <c r="DC7" s="24" t="s">
        <v>102</v>
      </c>
      <c r="DD7" s="24">
        <v>90.52</v>
      </c>
      <c r="DE7" s="24">
        <v>90.3</v>
      </c>
      <c r="DF7" s="24">
        <v>90.3</v>
      </c>
      <c r="DG7" s="24">
        <v>90.32</v>
      </c>
      <c r="DH7" s="24">
        <v>87.54</v>
      </c>
      <c r="DI7" s="24" t="s">
        <v>102</v>
      </c>
      <c r="DJ7" s="24">
        <v>3.57</v>
      </c>
      <c r="DK7" s="24">
        <v>7.14</v>
      </c>
      <c r="DL7" s="24">
        <v>10.53</v>
      </c>
      <c r="DM7" s="24">
        <v>13.72</v>
      </c>
      <c r="DN7" s="24" t="s">
        <v>102</v>
      </c>
      <c r="DO7" s="24">
        <v>24.8</v>
      </c>
      <c r="DP7" s="24">
        <v>28.12</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0.02</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2025-02-14T06:59:14Z</cp:lastPrinted>
  <dcterms:created xsi:type="dcterms:W3CDTF">2025-01-24T07:18:35Z</dcterms:created>
  <dcterms:modified xsi:type="dcterms:W3CDTF">2025-02-14T06:59:19Z</dcterms:modified>
  <cp:category/>
</cp:coreProperties>
</file>