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9　小牧市　〇\下水道事業（公下、特環、農集）\"/>
    </mc:Choice>
  </mc:AlternateContent>
  <xr:revisionPtr revIDLastSave="0" documentId="13_ncr:1_{D6BDE1C8-1050-4723-AFDA-F9FE0B66861A}" xr6:coauthVersionLast="47" xr6:coauthVersionMax="47" xr10:uidLastSave="{00000000-0000-0000-0000-000000000000}"/>
  <workbookProtection workbookAlgorithmName="SHA-512" workbookHashValue="oy8efrUJdgsGWMwzzqg+l3Urs38IFYn47dZQSxy/It8I8QhjDLWQgn2QEWWp7lWousqshDkayHWRwbGJpRAIww==" workbookSaltValue="BzWPUVn6TAZXjaiygsu5K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<sst xmlns="http://schemas.openxmlformats.org/spreadsheetml/2006/main" count="236" uniqueCount="117">
  <si>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</si>
  <si>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</si>
  <si>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</si>
  <si>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</si>
  <si>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</si>
  <si>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</si>
  <si>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</si>
  <si>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</si>
  <si>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</si>
  <si>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</si>
  <si>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</si>
  <si>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</si>
  <si>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</si>
  <si>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</si>
  <si>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</si>
  <si>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</si>
  <si>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</si>
  <si>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</si>
  <si>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</si>
  <si>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</si>
  <si>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</si>
  <si>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</si>
  <si>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</si>
  <si>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</si>
  <si>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</si>
  <si>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</si>
  <si>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</si>
  <si>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</si>
  <si>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</si>
  <si>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</si>
  <si>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</si>
  <si>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</si>
  <si>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</si>
  <si>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</si>
  <si>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</si>
  <si>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</si>
  <si>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</si>
  <si>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</si>
  <si>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</si>
  <si>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</si>
  <si>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</si>
  <si>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</si>
  <si>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</si>
  <si>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</si>
  <si>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</si>
  <si>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</si>
  <si>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</si>
  <si>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</si>
  <si>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</si>
  <si>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</si>
  <si>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</si>
  <si>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</si>
  <si>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</si>
  <si>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</si>
  <si>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</si>
  <si>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</si>
  <si>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</si>
  <si>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</si>
  <si>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</si>
  <si>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</si>
  <si>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</si>
  <si>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</si>
  <si>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</si>
  <si>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</si>
  <si>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</si>
  <si>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</si>
  <si>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</si>
  <si>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</si>
  <si>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</si>
  <si>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</si>
  <si>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</si>
  <si>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</si>
  <si>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</si>
  <si>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</si>
  <si>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</si>
  <si>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</si>
  <si>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</si>
  <si>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</si>
  <si>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</si>
  <si>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</si>
  <si>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</si>
  <si>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</si>
  <si>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</si>
  <si>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</si>
  <si>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</si>
  <si>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</si>
  <si>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</si>
  <si>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</si>
  <si>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</si>
  <si>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</si>
  <si>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</si>
  <si>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</si>
  <si>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</si>
  <si>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</si>
  <si>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</si>
  <si>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</si>
  <si>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</si>
  <si>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</si>
  <si>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</si>
  <si>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</si>
  <si>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</si>
  <si>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</si>
  <si>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</si>
  <si>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</si>
  <si>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</si>
  <si>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</si>
  <si>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</si>
  <si>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</si>
  <si>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</si>
  <si>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</si>
  <si>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</si>
  <si>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</si>
  <si>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</si>
  <si>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</si>
  <si>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①経常収支比率は100％を超えているが、⑤経費回収率は類似団体平均値を下回っている。これらは、一般会計より基準外繰入金を受けていることが主な要因である。
　③流動比率が前年度より上昇し、類似団体平均率を上回っている。次年度への繰越事業が増加したことに伴い、必要財源を確保したことによるものである。
　④企業債残高対事業規模比率が類似団体平均値を下回っているのは、企業債残高の減少が主な要因である。今後も管渠の布設を進めるにあたり、計画的に借入を行っていく。
　⑥汚水処理原価が類似団体平均値を下回っているのは、分流式下水道に要する経費として、市より基準内繰入金を受けていることが要因である。
　⑧水洗化率が類似団体平均を下回っているのは、本市が現在も供用開始区域を毎年度拡大させており、供用開始後間もない地域があることが主な要因である。よって、より一層の下水道接続のPR活動などの普及促進が求められる。
</t>
    <phoneticPr fontId="4"/>
  </si>
  <si>
    <t>　①有形固定資産減価償却率は令和4年度に比べて上昇している。これは管渠など資産の減価償却が進んだことが主な要因である。
　②管渠老朽化率は令和4年度に比べて上昇している。これは、法定耐用年数を経過した管渠が増えたことが主な要因である。
　②管渠老朽化率③管渠改善率はともに類似団体平均値を下回っている。これは事業着手後50年を経過しておらず、現在は管渠の破損に対して随時修繕・補修を行うことで対応可能であることが主な要因である。
昭和40年代にコミュニティプラントとして施行され、市が移管を受けて公共下水道に接続した管渠のなかには布設50年を経過しているものがあるため、順次更新工事が必要となってくると思われる。</t>
    <phoneticPr fontId="4"/>
  </si>
  <si>
    <r>
      <t>　⑤経費回収率が低く、経費の削減や収益の向上のための取り組みが求められている。また、④企業債残高対事業規模比率は全国平均および類似団体平均よりも低いものの、今後は老朽化した管渠の更新が想定され、企業債の増加が懸念される。
　将来の人口減少による有収水量の減少や老朽化した施設の更新費用の増大に対応するため、近隣市町との維持管理業務の広域化・共同化を進めるとともに、下水道使用料改定に向けた検討を進めることにより、経営の健全化を図っていく。</t>
    </r>
    <r>
      <rPr>
        <strike/>
        <sz val="11"/>
        <color theme="1"/>
        <rFont val="ＭＳ ゴシック"/>
        <family val="3"/>
        <charset val="128"/>
      </rPr>
      <t/>
    </r>
    <rPh sb="153" eb="157">
      <t>キンリンシマチ</t>
    </rPh>
    <rPh sb="159" eb="165">
      <t>イジカンリギョウム</t>
    </rPh>
    <rPh sb="166" eb="169">
      <t>コウイキカ</t>
    </rPh>
    <rPh sb="170" eb="173">
      <t>キョウドウカ</t>
    </rPh>
    <rPh sb="174" eb="175">
      <t>スス</t>
    </rPh>
    <rPh sb="182" eb="185">
      <t>ゲスイドウ</t>
    </rPh>
    <rPh sb="188" eb="190">
      <t>カイテイ</t>
    </rPh>
    <rPh sb="191" eb="192">
      <t>ム</t>
    </rPh>
    <rPh sb="197" eb="198">
      <t>スス</t>
    </rPh>
    <rPh sb="206" eb="208">
      <t>ケイエイ</t>
    </rPh>
    <rPh sb="209" eb="212">
      <t>ケンゼンカ</t>
    </rPh>
    <rPh sb="213" eb="21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</si>
</sst>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7" xfId="0" applyFont="1" applyBorder="1" applyAlignment="1" applyProtection="1">
      <alignment horizontal="left" vertical="top" wrapText="1" shrinkToFit="1"/>
      <protection locked="0"/>
    </xf>
    <xf numFmtId="0" fontId="5" fillId="0" borderId="8"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9" xfId="0" applyFont="1" applyBorder="1" applyAlignment="1" applyProtection="1">
      <alignment horizontal="left" vertical="top" wrapText="1" shrinkToFi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0.08</c:v>
                </c:pt>
                <c:pt idx="1">
                  <c:v>0.11</c:v>
                </c:pt>
                <c:pt idx="2">
                  <c:v>0.09</c:v>
                </c:pt>
                <c:pt idx="3">
                  <c:v>0.08</c:v>
                </c:pt>
                <c:pt idx="4">
                  <c:v>7.0000000000000007E-2</c:v>
                </c:pt>
              </c:numCache>
            </c:numRef>
          </c:val>
          <c:extLst>
            <c:ext xmlns:c16="http://schemas.microsoft.com/office/drawing/2014/chart" uri="{C3380CC4-5D6E-409C-BE32-E72D297353CC}">
              <c16:uniqueId val="{00000000-B238-4F75-9F2C-CA0E6195A8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0.18</c:v>
                </c:pt>
              </c:numCache>
            </c:numRef>
          </c:val>
          <c:smooth val="0"/>
          <c:extLst>
            <c:ext xmlns:c16="http://schemas.microsoft.com/office/drawing/2014/chart" uri="{C3380CC4-5D6E-409C-BE32-E72D297353CC}">
              <c16:uniqueId val="{00000001-B238-4F75-9F2C-CA0E6195A8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57-489B-B88A-3037D3424B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65.11</c:v>
                </c:pt>
              </c:numCache>
            </c:numRef>
          </c:val>
          <c:smooth val="0"/>
          <c:extLst>
            <c:ext xmlns:c16="http://schemas.microsoft.com/office/drawing/2014/chart" uri="{C3380CC4-5D6E-409C-BE32-E72D297353CC}">
              <c16:uniqueId val="{00000001-BE57-489B-B88A-3037D3424B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92.33</c:v>
                </c:pt>
                <c:pt idx="1">
                  <c:v>92.55</c:v>
                </c:pt>
                <c:pt idx="2">
                  <c:v>92.74</c:v>
                </c:pt>
                <c:pt idx="3">
                  <c:v>92.82</c:v>
                </c:pt>
                <c:pt idx="4">
                  <c:v>92.7</c:v>
                </c:pt>
              </c:numCache>
            </c:numRef>
          </c:val>
          <c:extLst>
            <c:ext xmlns:c16="http://schemas.microsoft.com/office/drawing/2014/chart" uri="{C3380CC4-5D6E-409C-BE32-E72D297353CC}">
              <c16:uniqueId val="{00000000-7A1A-4D84-9504-A96F208358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94.69</c:v>
                </c:pt>
              </c:numCache>
            </c:numRef>
          </c:val>
          <c:smooth val="0"/>
          <c:extLst>
            <c:ext xmlns:c16="http://schemas.microsoft.com/office/drawing/2014/chart" uri="{C3380CC4-5D6E-409C-BE32-E72D297353CC}">
              <c16:uniqueId val="{00000001-7A1A-4D84-9504-A96F208358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102.56</c:v>
                </c:pt>
                <c:pt idx="1">
                  <c:v>93.74</c:v>
                </c:pt>
                <c:pt idx="2">
                  <c:v>100.2</c:v>
                </c:pt>
                <c:pt idx="3">
                  <c:v>99.73</c:v>
                </c:pt>
                <c:pt idx="4">
                  <c:v>101.1</c:v>
                </c:pt>
              </c:numCache>
            </c:numRef>
          </c:val>
          <c:extLst>
            <c:ext xmlns:c16="http://schemas.microsoft.com/office/drawing/2014/chart" uri="{C3380CC4-5D6E-409C-BE32-E72D297353CC}">
              <c16:uniqueId val="{00000000-9F5C-49CF-8770-62B2448233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107.76</c:v>
                </c:pt>
              </c:numCache>
            </c:numRef>
          </c:val>
          <c:smooth val="0"/>
          <c:extLst>
            <c:ext xmlns:c16="http://schemas.microsoft.com/office/drawing/2014/chart" uri="{C3380CC4-5D6E-409C-BE32-E72D297353CC}">
              <c16:uniqueId val="{00000001-9F5C-49CF-8770-62B2448233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3.53</c:v>
                </c:pt>
                <c:pt idx="1">
                  <c:v>6.91</c:v>
                </c:pt>
                <c:pt idx="2">
                  <c:v>10.19</c:v>
                </c:pt>
                <c:pt idx="3">
                  <c:v>13.33</c:v>
                </c:pt>
                <c:pt idx="4">
                  <c:v>16.39</c:v>
                </c:pt>
              </c:numCache>
            </c:numRef>
          </c:val>
          <c:extLst>
            <c:ext xmlns:c16="http://schemas.microsoft.com/office/drawing/2014/chart" uri="{C3380CC4-5D6E-409C-BE32-E72D297353CC}">
              <c16:uniqueId val="{00000000-F421-4580-BB7F-6CA2DC8CBC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38.869999999999997</c:v>
                </c:pt>
              </c:numCache>
            </c:numRef>
          </c:val>
          <c:smooth val="0"/>
          <c:extLst>
            <c:ext xmlns:c16="http://schemas.microsoft.com/office/drawing/2014/chart" uri="{C3380CC4-5D6E-409C-BE32-E72D297353CC}">
              <c16:uniqueId val="{00000001-F421-4580-BB7F-6CA2DC8CBC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1.73</c:v>
                </c:pt>
                <c:pt idx="1">
                  <c:v>2.2799999999999998</c:v>
                </c:pt>
                <c:pt idx="2">
                  <c:v>2.54</c:v>
                </c:pt>
                <c:pt idx="3">
                  <c:v>2.57</c:v>
                </c:pt>
                <c:pt idx="4">
                  <c:v>2.75</c:v>
                </c:pt>
              </c:numCache>
            </c:numRef>
          </c:val>
          <c:extLst>
            <c:ext xmlns:c16="http://schemas.microsoft.com/office/drawing/2014/chart" uri="{C3380CC4-5D6E-409C-BE32-E72D297353CC}">
              <c16:uniqueId val="{00000000-32E8-450F-A1C4-6E854602F2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7.69</c:v>
                </c:pt>
              </c:numCache>
            </c:numRef>
          </c:val>
          <c:smooth val="0"/>
          <c:extLst>
            <c:ext xmlns:c16="http://schemas.microsoft.com/office/drawing/2014/chart" uri="{C3380CC4-5D6E-409C-BE32-E72D297353CC}">
              <c16:uniqueId val="{00000001-32E8-450F-A1C4-6E854602F2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89-4F77-9C89-112CB17DBD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1.02</c:v>
                </c:pt>
              </c:numCache>
            </c:numRef>
          </c:val>
          <c:smooth val="0"/>
          <c:extLst>
            <c:ext xmlns:c16="http://schemas.microsoft.com/office/drawing/2014/chart" uri="{C3380CC4-5D6E-409C-BE32-E72D297353CC}">
              <c16:uniqueId val="{00000001-9689-4F77-9C89-112CB17DBD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62.42</c:v>
                </c:pt>
                <c:pt idx="1">
                  <c:v>65.61</c:v>
                </c:pt>
                <c:pt idx="2">
                  <c:v>70.16</c:v>
                </c:pt>
                <c:pt idx="3">
                  <c:v>74.37</c:v>
                </c:pt>
                <c:pt idx="4">
                  <c:v>86.99</c:v>
                </c:pt>
              </c:numCache>
            </c:numRef>
          </c:val>
          <c:extLst>
            <c:ext xmlns:c16="http://schemas.microsoft.com/office/drawing/2014/chart" uri="{C3380CC4-5D6E-409C-BE32-E72D297353CC}">
              <c16:uniqueId val="{00000000-0FAF-42CB-B2C4-84A9FFB292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72.78</c:v>
                </c:pt>
              </c:numCache>
            </c:numRef>
          </c:val>
          <c:smooth val="0"/>
          <c:extLst>
            <c:ext xmlns:c16="http://schemas.microsoft.com/office/drawing/2014/chart" uri="{C3380CC4-5D6E-409C-BE32-E72D297353CC}">
              <c16:uniqueId val="{00000001-0FAF-42CB-B2C4-84A9FFB292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636.45000000000005</c:v>
                </c:pt>
                <c:pt idx="1">
                  <c:v>589.11</c:v>
                </c:pt>
                <c:pt idx="2">
                  <c:v>560.42999999999995</c:v>
                </c:pt>
                <c:pt idx="3">
                  <c:v>531.17999999999995</c:v>
                </c:pt>
                <c:pt idx="4">
                  <c:v>505.24</c:v>
                </c:pt>
              </c:numCache>
            </c:numRef>
          </c:val>
          <c:extLst>
            <c:ext xmlns:c16="http://schemas.microsoft.com/office/drawing/2014/chart" uri="{C3380CC4-5D6E-409C-BE32-E72D297353CC}">
              <c16:uniqueId val="{00000000-D4BC-4DBC-9BC8-6CF56FEB0F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790.32</c:v>
                </c:pt>
              </c:numCache>
            </c:numRef>
          </c:val>
          <c:smooth val="0"/>
          <c:extLst>
            <c:ext xmlns:c16="http://schemas.microsoft.com/office/drawing/2014/chart" uri="{C3380CC4-5D6E-409C-BE32-E72D297353CC}">
              <c16:uniqueId val="{00000001-D4BC-4DBC-9BC8-6CF56FEB0F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60.23</c:v>
                </c:pt>
                <c:pt idx="1">
                  <c:v>59.16</c:v>
                </c:pt>
                <c:pt idx="2">
                  <c:v>59.18</c:v>
                </c:pt>
                <c:pt idx="3">
                  <c:v>59.58</c:v>
                </c:pt>
                <c:pt idx="4">
                  <c:v>59.56</c:v>
                </c:pt>
              </c:numCache>
            </c:numRef>
          </c:val>
          <c:extLst>
            <c:ext xmlns:c16="http://schemas.microsoft.com/office/drawing/2014/chart" uri="{C3380CC4-5D6E-409C-BE32-E72D297353CC}">
              <c16:uniqueId val="{00000000-86B2-45E8-9506-88783480F5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98.7</c:v>
                </c:pt>
              </c:numCache>
            </c:numRef>
          </c:val>
          <c:smooth val="0"/>
          <c:extLst>
            <c:ext xmlns:c16="http://schemas.microsoft.com/office/drawing/2014/chart" uri="{C3380CC4-5D6E-409C-BE32-E72D297353CC}">
              <c16:uniqueId val="{00000001-86B2-45E8-9506-88783480F5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47AE-48F2-9F10-0335D947C0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160.65</c:v>
                </c:pt>
              </c:numCache>
            </c:numRef>
          </c:val>
          <c:smooth val="0"/>
          <c:extLst>
            <c:ext xmlns:c16="http://schemas.microsoft.com/office/drawing/2014/chart" uri="{C3380CC4-5D6E-409C-BE32-E72D297353CC}">
              <c16:uniqueId val="{00000001-47AE-48F2-9F10-0335D947C0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小牧市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非設置</v>
      </c>
      <c r="AE8" s="35"/>
      <c r="AF8" s="35"/>
      <c r="AG8" s="35"/>
      <c r="AH8" s="35"/>
      <c r="AI8" s="35"/>
      <c r="AJ8" s="35"/>
      <c r="AK8" s="3"/>
      <c r="AL8" s="36">
        <f>データ!S6</f>
        <v>149715</v>
      </c>
      <c r="AM8" s="36"/>
      <c r="AN8" s="36"/>
      <c r="AO8" s="36"/>
      <c r="AP8" s="36"/>
      <c r="AQ8" s="36"/>
      <c r="AR8" s="36"/>
      <c r="AS8" s="36"/>
      <c r="AT8" s="37">
        <f>データ!T6</f>
        <v>62.81</v>
      </c>
      <c r="AU8" s="37"/>
      <c r="AV8" s="37"/>
      <c r="AW8" s="37"/>
      <c r="AX8" s="37"/>
      <c r="AY8" s="37"/>
      <c r="AZ8" s="37"/>
      <c r="BA8" s="37"/>
      <c r="BB8" s="37">
        <f>データ!U6</f>
        <v>2383.62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79.790000000000006</v>
      </c>
      <c r="J10" s="37"/>
      <c r="K10" s="37"/>
      <c r="L10" s="37"/>
      <c r="M10" s="37"/>
      <c r="N10" s="37"/>
      <c r="O10" s="37"/>
      <c r="P10" s="37">
        <f>データ!P6</f>
        <v>77.42</v>
      </c>
      <c r="Q10" s="37"/>
      <c r="R10" s="37"/>
      <c r="S10" s="37"/>
      <c r="T10" s="37"/>
      <c r="U10" s="37"/>
      <c r="V10" s="37"/>
      <c r="W10" s="37">
        <f>データ!Q6</f>
        <v>78</v>
      </c>
      <c r="X10" s="37"/>
      <c r="Y10" s="37"/>
      <c r="Z10" s="37"/>
      <c r="AA10" s="37"/>
      <c r="AB10" s="37"/>
      <c r="AC10" s="37"/>
      <c r="AD10" s="36">
        <f>データ!R6</f>
        <v>1581</v>
      </c>
      <c r="AE10" s="36"/>
      <c r="AF10" s="36"/>
      <c r="AG10" s="36"/>
      <c r="AH10" s="36"/>
      <c r="AI10" s="36"/>
      <c r="AJ10" s="36"/>
      <c r="AK10" s="2"/>
      <c r="AL10" s="36">
        <f>データ!V6</f>
        <v>115516</v>
      </c>
      <c r="AM10" s="36"/>
      <c r="AN10" s="36"/>
      <c r="AO10" s="36"/>
      <c r="AP10" s="36"/>
      <c r="AQ10" s="36"/>
      <c r="AR10" s="36"/>
      <c r="AS10" s="36"/>
      <c r="AT10" s="37">
        <f>データ!W6</f>
        <v>23.22</v>
      </c>
      <c r="AU10" s="37"/>
      <c r="AV10" s="37"/>
      <c r="AW10" s="37"/>
      <c r="AX10" s="37"/>
      <c r="AY10" s="37"/>
      <c r="AZ10" s="37"/>
      <c r="BA10" s="37"/>
      <c r="BB10" s="37">
        <f>データ!X6</f>
        <v>4974.8500000000004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116</v>
      </c>
      <c r="BM66" s="77"/>
      <c r="BN66" s="77"/>
      <c r="BO66" s="77"/>
      <c r="BP66" s="77"/>
      <c r="BQ66" s="77"/>
      <c r="BR66" s="77"/>
      <c r="BS66" s="77"/>
      <c r="BT66" s="77"/>
      <c r="BU66" s="77"/>
      <c r="BV66" s="77"/>
      <c r="BW66" s="77"/>
      <c r="BX66" s="77"/>
      <c r="BY66" s="77"/>
      <c r="BZ66" s="78"/>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ZyZAMm0mWu1nPligKrn8QZ02lfB2RWCBfDOcvv85zJsBJ5S9rdWbnqCVurvnFSxrlat1Zpnnn71f84xo9WjmA==" saltValue="DsEoWWkdMz5OmfpxnZ4e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232190</v>
      </c>
      <c r="D6" s="19">
        <f t="shared" si="3"/>
        <v>46</v>
      </c>
      <c r="E6" s="19">
        <f t="shared" si="3"/>
        <v>17</v>
      </c>
      <c r="F6" s="19">
        <f t="shared" si="3"/>
        <v>1</v>
      </c>
      <c r="G6" s="19">
        <f t="shared" si="3"/>
        <v>0</v>
      </c>
      <c r="H6" s="19" t="str">
        <f t="shared" si="3"/>
        <v>愛知県　小牧市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79.790000000000006</v>
      </c>
      <c r="P6" s="20">
        <f t="shared" si="3"/>
        <v>77.42</v>
      </c>
      <c r="Q6" s="20">
        <f t="shared" si="3"/>
        <v>78</v>
      </c>
      <c r="R6" s="20">
        <f t="shared" si="3"/>
        <v>1581</v>
      </c>
      <c r="S6" s="20">
        <f t="shared" si="3"/>
        <v>149715</v>
      </c>
      <c r="T6" s="20">
        <f t="shared" si="3"/>
        <v>62.81</v>
      </c>
      <c r="U6" s="20">
        <f t="shared" si="3"/>
        <v>2383.62</v>
      </c>
      <c r="V6" s="20">
        <f t="shared" si="3"/>
        <v>115516</v>
      </c>
      <c r="W6" s="20">
        <f t="shared" si="3"/>
        <v>23.22</v>
      </c>
      <c r="X6" s="20">
        <f t="shared" si="3"/>
        <v>4974.8500000000004</v>
      </c>
      <c r="Y6" s="21">
        <f>IF(Y7="",NA(),Y7)</f>
        <v>102.56</v>
      </c>
      <c r="Z6" s="21">
        <f t="shared" ref="Z6:AH6" si="4">IF(Z7="",NA(),Z7)</f>
        <v>93.74</v>
      </c>
      <c r="AA6" s="21">
        <f t="shared" si="4"/>
        <v>100.2</v>
      </c>
      <c r="AB6" s="21">
        <f t="shared" si="4"/>
        <v>99.73</v>
      </c>
      <c r="AC6" s="21">
        <f t="shared" si="4"/>
        <v>101.1</v>
      </c>
      <c r="AD6" s="21">
        <f t="shared" si="4"/>
        <v>107.03</v>
      </c>
      <c r="AE6" s="21">
        <f t="shared" si="4"/>
        <v>106.55</v>
      </c>
      <c r="AF6" s="21">
        <f t="shared" si="4"/>
        <v>106.01</v>
      </c>
      <c r="AG6" s="21">
        <f t="shared" si="4"/>
        <v>105.5</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1.02</v>
      </c>
      <c r="AT6" s="20" t="str">
        <f>IF(AT7="","",IF(AT7="-","【-】","【"&amp;SUBSTITUTE(TEXT(AT7,"#,##0.00"),"-","△")&amp;"】"))</f>
        <v>【3.03】</v>
      </c>
      <c r="AU6" s="21">
        <f>IF(AU7="",NA(),AU7)</f>
        <v>62.42</v>
      </c>
      <c r="AV6" s="21">
        <f t="shared" ref="AV6:BD6" si="6">IF(AV7="",NA(),AV7)</f>
        <v>65.61</v>
      </c>
      <c r="AW6" s="21">
        <f t="shared" si="6"/>
        <v>70.16</v>
      </c>
      <c r="AX6" s="21">
        <f t="shared" si="6"/>
        <v>74.37</v>
      </c>
      <c r="AY6" s="21">
        <f t="shared" si="6"/>
        <v>86.99</v>
      </c>
      <c r="AZ6" s="21">
        <f t="shared" si="6"/>
        <v>73.02</v>
      </c>
      <c r="BA6" s="21">
        <f t="shared" si="6"/>
        <v>72.930000000000007</v>
      </c>
      <c r="BB6" s="21">
        <f t="shared" si="6"/>
        <v>80.08</v>
      </c>
      <c r="BC6" s="21">
        <f t="shared" si="6"/>
        <v>87.33</v>
      </c>
      <c r="BD6" s="21">
        <f t="shared" si="6"/>
        <v>72.78</v>
      </c>
      <c r="BE6" s="20" t="str">
        <f>IF(BE7="","",IF(BE7="-","【-】","【"&amp;SUBSTITUTE(TEXT(BE7,"#,##0.00"),"-","△")&amp;"】"))</f>
        <v>【78.43】</v>
      </c>
      <c r="BF6" s="21">
        <f>IF(BF7="",NA(),BF7)</f>
        <v>636.45000000000005</v>
      </c>
      <c r="BG6" s="21">
        <f t="shared" ref="BG6:BO6" si="7">IF(BG7="",NA(),BG7)</f>
        <v>589.11</v>
      </c>
      <c r="BH6" s="21">
        <f t="shared" si="7"/>
        <v>560.42999999999995</v>
      </c>
      <c r="BI6" s="21">
        <f t="shared" si="7"/>
        <v>531.17999999999995</v>
      </c>
      <c r="BJ6" s="21">
        <f t="shared" si="7"/>
        <v>505.24</v>
      </c>
      <c r="BK6" s="21">
        <f t="shared" si="7"/>
        <v>708.89</v>
      </c>
      <c r="BL6" s="21">
        <f t="shared" si="7"/>
        <v>730.52</v>
      </c>
      <c r="BM6" s="21">
        <f t="shared" si="7"/>
        <v>672.33</v>
      </c>
      <c r="BN6" s="21">
        <f t="shared" si="7"/>
        <v>668.8</v>
      </c>
      <c r="BO6" s="21">
        <f t="shared" si="7"/>
        <v>790.32</v>
      </c>
      <c r="BP6" s="20" t="str">
        <f>IF(BP7="","",IF(BP7="-","【-】","【"&amp;SUBSTITUTE(TEXT(BP7,"#,##0.00"),"-","△")&amp;"】"))</f>
        <v>【630.82】</v>
      </c>
      <c r="BQ6" s="21">
        <f>IF(BQ7="",NA(),BQ7)</f>
        <v>60.23</v>
      </c>
      <c r="BR6" s="21">
        <f t="shared" ref="BR6:BZ6" si="8">IF(BR7="",NA(),BR7)</f>
        <v>59.16</v>
      </c>
      <c r="BS6" s="21">
        <f t="shared" si="8"/>
        <v>59.18</v>
      </c>
      <c r="BT6" s="21">
        <f t="shared" si="8"/>
        <v>59.58</v>
      </c>
      <c r="BU6" s="21">
        <f t="shared" si="8"/>
        <v>59.56</v>
      </c>
      <c r="BV6" s="21">
        <f t="shared" si="8"/>
        <v>97.91</v>
      </c>
      <c r="BW6" s="21">
        <f t="shared" si="8"/>
        <v>98.61</v>
      </c>
      <c r="BX6" s="21">
        <f t="shared" si="8"/>
        <v>98.75</v>
      </c>
      <c r="BY6" s="21">
        <f t="shared" si="8"/>
        <v>98.36</v>
      </c>
      <c r="BZ6" s="21">
        <f t="shared" si="8"/>
        <v>98.7</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144.11000000000001</v>
      </c>
      <c r="CH6" s="21">
        <f t="shared" si="9"/>
        <v>141.24</v>
      </c>
      <c r="CI6" s="21">
        <f t="shared" si="9"/>
        <v>142.03</v>
      </c>
      <c r="CJ6" s="21">
        <f t="shared" si="9"/>
        <v>142.11000000000001</v>
      </c>
      <c r="CK6" s="21">
        <f t="shared" si="9"/>
        <v>160.65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65.11</v>
      </c>
      <c r="CW6" s="20" t="str">
        <f>IF(CW7="","",IF(CW7="-","【-】","【"&amp;SUBSTITUTE(TEXT(CW7,"#,##0.00"),"-","△")&amp;"】"))</f>
        <v>【58.94】</v>
      </c>
      <c r="CX6" s="21">
        <f>IF(CX7="",NA(),CX7)</f>
        <v>92.33</v>
      </c>
      <c r="CY6" s="21">
        <f t="shared" ref="CY6:DG6" si="11">IF(CY7="",NA(),CY7)</f>
        <v>92.55</v>
      </c>
      <c r="CZ6" s="21">
        <f t="shared" si="11"/>
        <v>92.74</v>
      </c>
      <c r="DA6" s="21">
        <f t="shared" si="11"/>
        <v>92.82</v>
      </c>
      <c r="DB6" s="21">
        <f t="shared" si="11"/>
        <v>92.7</v>
      </c>
      <c r="DC6" s="21">
        <f t="shared" si="11"/>
        <v>94.58</v>
      </c>
      <c r="DD6" s="21">
        <f t="shared" si="11"/>
        <v>94.56</v>
      </c>
      <c r="DE6" s="21">
        <f t="shared" si="11"/>
        <v>94.75</v>
      </c>
      <c r="DF6" s="21">
        <f t="shared" si="11"/>
        <v>94.92</v>
      </c>
      <c r="DG6" s="21">
        <f t="shared" si="11"/>
        <v>94.69</v>
      </c>
      <c r="DH6" s="20" t="str">
        <f>IF(DH7="","",IF(DH7="-","【-】","【"&amp;SUBSTITUTE(TEXT(DH7,"#,##0.00"),"-","△")&amp;"】"))</f>
        <v>【95.91】</v>
      </c>
      <c r="DI6" s="21">
        <f>IF(DI7="",NA(),DI7)</f>
        <v>3.53</v>
      </c>
      <c r="DJ6" s="21">
        <f t="shared" ref="DJ6:DR6" si="12">IF(DJ7="",NA(),DJ7)</f>
        <v>6.91</v>
      </c>
      <c r="DK6" s="21">
        <f t="shared" si="12"/>
        <v>10.19</v>
      </c>
      <c r="DL6" s="21">
        <f t="shared" si="12"/>
        <v>13.33</v>
      </c>
      <c r="DM6" s="21">
        <f t="shared" si="12"/>
        <v>16.39</v>
      </c>
      <c r="DN6" s="21">
        <f t="shared" si="12"/>
        <v>31.01</v>
      </c>
      <c r="DO6" s="21">
        <f t="shared" si="12"/>
        <v>28.87</v>
      </c>
      <c r="DP6" s="21">
        <f t="shared" si="12"/>
        <v>31.34</v>
      </c>
      <c r="DQ6" s="21">
        <f t="shared" si="12"/>
        <v>32.909999999999997</v>
      </c>
      <c r="DR6" s="21">
        <f t="shared" si="12"/>
        <v>38.869999999999997</v>
      </c>
      <c r="DS6" s="20" t="str">
        <f>IF(DS7="","",IF(DS7="-","【-】","【"&amp;SUBSTITUTE(TEXT(DS7,"#,##0.00"),"-","△")&amp;"】"))</f>
        <v>【41.09】</v>
      </c>
      <c r="DT6" s="21">
        <f>IF(DT7="",NA(),DT7)</f>
        <v>1.73</v>
      </c>
      <c r="DU6" s="21">
        <f t="shared" ref="DU6:EC6" si="13">IF(DU7="",NA(),DU7)</f>
        <v>2.2799999999999998</v>
      </c>
      <c r="DV6" s="21">
        <f t="shared" si="13"/>
        <v>2.54</v>
      </c>
      <c r="DW6" s="21">
        <f t="shared" si="13"/>
        <v>2.57</v>
      </c>
      <c r="DX6" s="21">
        <f t="shared" si="13"/>
        <v>2.75</v>
      </c>
      <c r="DY6" s="21">
        <f t="shared" si="13"/>
        <v>4.95</v>
      </c>
      <c r="DZ6" s="21">
        <f t="shared" si="13"/>
        <v>5.64</v>
      </c>
      <c r="EA6" s="21">
        <f t="shared" si="13"/>
        <v>6.43</v>
      </c>
      <c r="EB6" s="21">
        <f t="shared" si="13"/>
        <v>7.75</v>
      </c>
      <c r="EC6" s="21">
        <f t="shared" si="13"/>
        <v>7.69</v>
      </c>
      <c r="ED6" s="20" t="str">
        <f>IF(ED7="","",IF(ED7="-","【-】","【"&amp;SUBSTITUTE(TEXT(ED7,"#,##0.00"),"-","△")&amp;"】"))</f>
        <v>【8.68】</v>
      </c>
      <c r="EE6" s="21">
        <f>IF(EE7="",NA(),EE7)</f>
        <v>0.08</v>
      </c>
      <c r="EF6" s="21">
        <f t="shared" ref="EF6:EN6" si="14">IF(EF7="",NA(),EF7)</f>
        <v>0.11</v>
      </c>
      <c r="EG6" s="21">
        <f t="shared" si="14"/>
        <v>0.09</v>
      </c>
      <c r="EH6" s="21">
        <f t="shared" si="14"/>
        <v>0.08</v>
      </c>
      <c r="EI6" s="21">
        <f t="shared" si="14"/>
        <v>7.0000000000000007E-2</v>
      </c>
      <c r="EJ6" s="21">
        <f t="shared" si="14"/>
        <v>0.19</v>
      </c>
      <c r="EK6" s="21">
        <f t="shared" si="14"/>
        <v>0.19</v>
      </c>
      <c r="EL6" s="21">
        <f t="shared" si="14"/>
        <v>0.19</v>
      </c>
      <c r="EM6" s="21">
        <f t="shared" si="14"/>
        <v>0.21</v>
      </c>
      <c r="EN6" s="21">
        <f t="shared" si="14"/>
        <v>0.18</v>
      </c>
      <c r="EO6" s="20" t="str">
        <f>IF(EO7="","",IF(EO7="-","【-】","【"&amp;SUBSTITUTE(TEXT(EO7,"#,##0.00"),"-","△")&amp;"】"))</f>
        <v>【0.22】</v>
      </c>
    </row>
    <row r="7" spans="1:148" s="22" customFormat="1" x14ac:dyDescent="0.25">
      <c r="A7" s="14"/>
      <c r="B7" s="23">
        <v>2023</v>
      </c>
      <c r="C7" s="23">
        <v>232190</v>
      </c>
      <c r="D7" s="23">
        <v>46</v>
      </c>
      <c r="E7" s="23">
        <v>17</v>
      </c>
      <c r="F7" s="23">
        <v>1</v>
      </c>
      <c r="G7" s="23">
        <v>0</v>
      </c>
      <c r="H7" s="23" t="s">
        <v>96</v>
      </c>
      <c r="I7" s="23" t="s">
        <v>97</v>
      </c>
      <c r="J7" s="23" t="s">
        <v>98</v>
      </c>
      <c r="K7" s="23" t="s">
        <v>99</v>
      </c>
      <c r="L7" s="23" t="s">
        <v>100</v>
      </c>
      <c r="M7" s="23" t="s">
        <v>101</v>
      </c>
      <c r="N7" s="24" t="s">
        <v>102</v>
      </c>
      <c r="O7" s="24">
        <v>79.790000000000006</v>
      </c>
      <c r="P7" s="24">
        <v>77.42</v>
      </c>
      <c r="Q7" s="24">
        <v>78</v>
      </c>
      <c r="R7" s="24">
        <v>1581</v>
      </c>
      <c r="S7" s="24">
        <v>149715</v>
      </c>
      <c r="T7" s="24">
        <v>62.81</v>
      </c>
      <c r="U7" s="24">
        <v>2383.62</v>
      </c>
      <c r="V7" s="24">
        <v>115516</v>
      </c>
      <c r="W7" s="24">
        <v>23.22</v>
      </c>
      <c r="X7" s="24">
        <v>4974.8500000000004</v>
      </c>
      <c r="Y7" s="24">
        <v>102.56</v>
      </c>
      <c r="Z7" s="24">
        <v>93.74</v>
      </c>
      <c r="AA7" s="24">
        <v>100.2</v>
      </c>
      <c r="AB7" s="24">
        <v>99.73</v>
      </c>
      <c r="AC7" s="24">
        <v>101.1</v>
      </c>
      <c r="AD7" s="24">
        <v>107.03</v>
      </c>
      <c r="AE7" s="24">
        <v>106.55</v>
      </c>
      <c r="AF7" s="24">
        <v>106.01</v>
      </c>
      <c r="AG7" s="24">
        <v>105.5</v>
      </c>
      <c r="AH7" s="24">
        <v>107.76</v>
      </c>
      <c r="AI7" s="24">
        <v>105.91</v>
      </c>
      <c r="AJ7" s="24">
        <v>0</v>
      </c>
      <c r="AK7" s="24">
        <v>0</v>
      </c>
      <c r="AL7" s="24">
        <v>0</v>
      </c>
      <c r="AM7" s="24">
        <v>0</v>
      </c>
      <c r="AN7" s="24">
        <v>0</v>
      </c>
      <c r="AO7" s="24">
        <v>7.69</v>
      </c>
      <c r="AP7" s="24">
        <v>5.95</v>
      </c>
      <c r="AQ7" s="24">
        <v>5.27</v>
      </c>
      <c r="AR7" s="24">
        <v>4.83</v>
      </c>
      <c r="AS7" s="24">
        <v>1.02</v>
      </c>
      <c r="AT7" s="24">
        <v>3.03</v>
      </c>
      <c r="AU7" s="24">
        <v>62.42</v>
      </c>
      <c r="AV7" s="24">
        <v>65.61</v>
      </c>
      <c r="AW7" s="24">
        <v>70.16</v>
      </c>
      <c r="AX7" s="24">
        <v>74.37</v>
      </c>
      <c r="AY7" s="24">
        <v>86.99</v>
      </c>
      <c r="AZ7" s="24">
        <v>73.02</v>
      </c>
      <c r="BA7" s="24">
        <v>72.930000000000007</v>
      </c>
      <c r="BB7" s="24">
        <v>80.08</v>
      </c>
      <c r="BC7" s="24">
        <v>87.33</v>
      </c>
      <c r="BD7" s="24">
        <v>72.78</v>
      </c>
      <c r="BE7" s="24">
        <v>78.430000000000007</v>
      </c>
      <c r="BF7" s="24">
        <v>636.45000000000005</v>
      </c>
      <c r="BG7" s="24">
        <v>589.11</v>
      </c>
      <c r="BH7" s="24">
        <v>560.42999999999995</v>
      </c>
      <c r="BI7" s="24">
        <v>531.17999999999995</v>
      </c>
      <c r="BJ7" s="24">
        <v>505.24</v>
      </c>
      <c r="BK7" s="24">
        <v>708.89</v>
      </c>
      <c r="BL7" s="24">
        <v>730.52</v>
      </c>
      <c r="BM7" s="24">
        <v>672.33</v>
      </c>
      <c r="BN7" s="24">
        <v>668.8</v>
      </c>
      <c r="BO7" s="24">
        <v>790.32</v>
      </c>
      <c r="BP7" s="24">
        <v>630.82000000000005</v>
      </c>
      <c r="BQ7" s="24">
        <v>60.23</v>
      </c>
      <c r="BR7" s="24">
        <v>59.16</v>
      </c>
      <c r="BS7" s="24">
        <v>59.18</v>
      </c>
      <c r="BT7" s="24">
        <v>59.58</v>
      </c>
      <c r="BU7" s="24">
        <v>59.56</v>
      </c>
      <c r="BV7" s="24">
        <v>97.91</v>
      </c>
      <c r="BW7" s="24">
        <v>98.61</v>
      </c>
      <c r="BX7" s="24">
        <v>98.75</v>
      </c>
      <c r="BY7" s="24">
        <v>98.36</v>
      </c>
      <c r="BZ7" s="24">
        <v>98.7</v>
      </c>
      <c r="CA7" s="24">
        <v>97.81</v>
      </c>
      <c r="CB7" s="24">
        <v>150</v>
      </c>
      <c r="CC7" s="24">
        <v>150</v>
      </c>
      <c r="CD7" s="24">
        <v>150</v>
      </c>
      <c r="CE7" s="24">
        <v>150</v>
      </c>
      <c r="CF7" s="24">
        <v>150</v>
      </c>
      <c r="CG7" s="24">
        <v>144.11000000000001</v>
      </c>
      <c r="CH7" s="24">
        <v>141.24</v>
      </c>
      <c r="CI7" s="24">
        <v>142.03</v>
      </c>
      <c r="CJ7" s="24">
        <v>142.11000000000001</v>
      </c>
      <c r="CK7" s="24">
        <v>160.65</v>
      </c>
      <c r="CL7" s="24">
        <v>138.75</v>
      </c>
      <c r="CM7" s="24" t="s">
        <v>102</v>
      </c>
      <c r="CN7" s="24" t="s">
        <v>102</v>
      </c>
      <c r="CO7" s="24" t="s">
        <v>102</v>
      </c>
      <c r="CP7" s="24" t="s">
        <v>102</v>
      </c>
      <c r="CQ7" s="24" t="s">
        <v>102</v>
      </c>
      <c r="CR7" s="24">
        <v>61.32</v>
      </c>
      <c r="CS7" s="24">
        <v>61.7</v>
      </c>
      <c r="CT7" s="24">
        <v>63.04</v>
      </c>
      <c r="CU7" s="24">
        <v>60.55</v>
      </c>
      <c r="CV7" s="24">
        <v>65.11</v>
      </c>
      <c r="CW7" s="24">
        <v>58.94</v>
      </c>
      <c r="CX7" s="24">
        <v>92.33</v>
      </c>
      <c r="CY7" s="24">
        <v>92.55</v>
      </c>
      <c r="CZ7" s="24">
        <v>92.74</v>
      </c>
      <c r="DA7" s="24">
        <v>92.82</v>
      </c>
      <c r="DB7" s="24">
        <v>92.7</v>
      </c>
      <c r="DC7" s="24">
        <v>94.58</v>
      </c>
      <c r="DD7" s="24">
        <v>94.56</v>
      </c>
      <c r="DE7" s="24">
        <v>94.75</v>
      </c>
      <c r="DF7" s="24">
        <v>94.92</v>
      </c>
      <c r="DG7" s="24">
        <v>94.69</v>
      </c>
      <c r="DH7" s="24">
        <v>95.91</v>
      </c>
      <c r="DI7" s="24">
        <v>3.53</v>
      </c>
      <c r="DJ7" s="24">
        <v>6.91</v>
      </c>
      <c r="DK7" s="24">
        <v>10.19</v>
      </c>
      <c r="DL7" s="24">
        <v>13.33</v>
      </c>
      <c r="DM7" s="24">
        <v>16.39</v>
      </c>
      <c r="DN7" s="24">
        <v>31.01</v>
      </c>
      <c r="DO7" s="24">
        <v>28.87</v>
      </c>
      <c r="DP7" s="24">
        <v>31.34</v>
      </c>
      <c r="DQ7" s="24">
        <v>32.909999999999997</v>
      </c>
      <c r="DR7" s="24">
        <v>38.869999999999997</v>
      </c>
      <c r="DS7" s="24">
        <v>41.09</v>
      </c>
      <c r="DT7" s="24">
        <v>1.73</v>
      </c>
      <c r="DU7" s="24">
        <v>2.2799999999999998</v>
      </c>
      <c r="DV7" s="24">
        <v>2.54</v>
      </c>
      <c r="DW7" s="24">
        <v>2.57</v>
      </c>
      <c r="DX7" s="24">
        <v>2.75</v>
      </c>
      <c r="DY7" s="24">
        <v>4.95</v>
      </c>
      <c r="DZ7" s="24">
        <v>5.64</v>
      </c>
      <c r="EA7" s="24">
        <v>6.43</v>
      </c>
      <c r="EB7" s="24">
        <v>7.75</v>
      </c>
      <c r="EC7" s="24">
        <v>7.69</v>
      </c>
      <c r="ED7" s="24">
        <v>8.68</v>
      </c>
      <c r="EE7" s="24">
        <v>0.08</v>
      </c>
      <c r="EF7" s="24">
        <v>0.11</v>
      </c>
      <c r="EG7" s="24">
        <v>0.09</v>
      </c>
      <c r="EH7" s="24">
        <v>0.08</v>
      </c>
      <c r="EI7" s="24">
        <v>7.0000000000000007E-2</v>
      </c>
      <c r="EJ7" s="24">
        <v>0.19</v>
      </c>
      <c r="EK7" s="24">
        <v>0.19</v>
      </c>
      <c r="EL7" s="24">
        <v>0.19</v>
      </c>
      <c r="EM7" s="24">
        <v>0.21</v>
      </c>
      <c r="EN7" s="24">
        <v>0.18</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112</v>
      </c>
      <c r="E13" t="s">
        <v>111</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2025-01-24T07:03:06Z</dcterms:created>
  <dcterms:modified xsi:type="dcterms:W3CDTF">2025-02-12T02:41:40Z</dcterms:modified>
  <cp:category/>
</cp:coreProperties>
</file>