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9　小牧市　〇\下水道事業（公下、特環、農集）\"/>
    </mc:Choice>
  </mc:AlternateContent>
  <xr:revisionPtr revIDLastSave="0" documentId="13_ncr:1_{F6E653ED-29DA-4EC4-AA96-BD8E9A7C34C2}" xr6:coauthVersionLast="47" xr6:coauthVersionMax="47" xr10:uidLastSave="{00000000-0000-0000-0000-000000000000}"/>
  <workbookProtection workbookAlgorithmName="SHA-512" workbookHashValue="PMJ0f925xX6Qpj2aTtyJl0Tr6ofdL4rsaOukOsWhzURu60F8o0HBQDqllnPQaqUFAd1ncNIQk2k3yDtrN1v17A==" workbookSaltValue="VZ6Njvyi/6gAFFAZi67Lx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<sst xmlns="http://schemas.openxmlformats.org/spreadsheetml/2006/main" count="231" uniqueCount="117">
  <si>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</si>
  <si>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</si>
  <si>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</si>
  <si>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</si>
  <si>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</si>
  <si>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</si>
  <si>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</si>
  <si>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</si>
  <si>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</si>
  <si>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</si>
  <si>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</si>
  <si>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</si>
  <si>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</si>
  <si>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</si>
  <si>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</si>
  <si>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</si>
  <si>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</si>
  <si>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</si>
  <si>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</si>
  <si>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</si>
  <si>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</si>
  <si>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</si>
  <si>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</si>
  <si>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</si>
  <si>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</si>
  <si>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</si>
  <si>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</si>
  <si>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</si>
  <si>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</si>
  <si>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</si>
  <si>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</si>
  <si>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</si>
  <si>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</si>
  <si>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</si>
  <si>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</si>
  <si>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</si>
  <si>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</si>
  <si>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</si>
  <si>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</si>
  <si>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</si>
  <si>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</si>
  <si>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</si>
  <si>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</si>
  <si>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</si>
  <si>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</si>
  <si>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</si>
  <si>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</si>
  <si>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</si>
  <si>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</si>
  <si>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</si>
  <si>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</si>
  <si>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</si>
  <si>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</si>
  <si>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</si>
  <si>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</si>
  <si>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</si>
  <si>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</si>
  <si>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</si>
  <si>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</si>
  <si>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</si>
  <si>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</si>
  <si>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</si>
  <si>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</si>
  <si>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</si>
  <si>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</si>
  <si>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</si>
  <si>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</si>
  <si>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</si>
  <si>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</si>
  <si>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</si>
  <si>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</si>
  <si>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</si>
  <si>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</si>
  <si>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</si>
  <si>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</si>
  <si>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</si>
  <si>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</si>
  <si>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</si>
  <si>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</si>
  <si>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</si>
  <si>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</si>
  <si>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</si>
  <si>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</si>
  <si>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</si>
  <si>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</si>
  <si>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</si>
  <si>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</si>
  <si>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</si>
  <si>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</si>
  <si>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</si>
  <si>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</si>
  <si>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</si>
  <si>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</si>
  <si>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</si>
  <si>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</si>
  <si>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</si>
  <si>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</si>
  <si>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</si>
  <si>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</si>
  <si>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</si>
  <si>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</si>
  <si>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</si>
  <si>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</si>
  <si>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</si>
  <si>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</si>
  <si>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</si>
  <si>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</si>
  <si>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</si>
  <si>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</si>
  <si>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</si>
  <si>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</si>
  <si>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</si>
  <si>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</si>
  <si>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</si>
  <si>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 xml:space="preserve">　①経常収支比率は100％前後の数値で推移しているが、⑤経費回収率は類似団体平均値を下回っている。これらは、本市が一般会計より基準外繰入金を受けていることが主な要因である。
</t>
    </r>
    <r>
      <rPr>
        <sz val="11"/>
        <color theme="1"/>
        <rFont val="ＭＳ ゴシック"/>
        <family val="3"/>
        <charset val="128"/>
      </rPr>
      <t>　④企業債残高対事業規模比率は令和4年度に比べて上昇している。これは令和3年度から企業債の借入を再開しており、企業債残高が増加したことが主な要因である。類似団体平均値を上回っているのは、処理区域内人口に対して投資額が多いためである。
　⑥汚水処理原価は、令和4年度に比べて下降している。これは、令和4年度に実施した管路調査を実施しなかったことが主な要因である。
　⑧水洗化率は類似団体平均値を上回っているが、処理区域内の住民の高齢化が進んでいることから、更なる上昇は難しい状況である。</t>
    </r>
    <rPh sb="223" eb="225">
      <t>カコウ</t>
    </rPh>
    <rPh sb="234" eb="236">
      <t>レイワ</t>
    </rPh>
    <rPh sb="237" eb="239">
      <t>ネンド</t>
    </rPh>
    <rPh sb="240" eb="242">
      <t>ジッシ</t>
    </rPh>
    <phoneticPr fontId="4"/>
  </si>
  <si>
    <r>
      <t>　⑤経費回収率が低く、経費の削減や収益の向上のための取り組みが求められている。
将来の人口減少による有収水量の減少や老朽化した施設の更新費用の増大に対応するた</t>
    </r>
    <r>
      <rPr>
        <sz val="11"/>
        <rFont val="ＭＳ ゴシック"/>
        <family val="3"/>
        <charset val="128"/>
      </rPr>
      <t>め、下水道使用料改定に向けた検討を進めることにより、経営の健全化を図っていく。</t>
    </r>
    <rPh sb="105" eb="107">
      <t>ケイエイ</t>
    </rPh>
    <rPh sb="108" eb="111">
      <t>ケンゼンカ</t>
    </rPh>
    <phoneticPr fontId="4"/>
  </si>
  <si>
    <t>　①有形固定資産減価償却率は令和4年度に比べて上昇している。これは管渠など資産の減価償却が進んだことが主な要因である。
　②管渠老朽化率は0％であるのは、事業着手後の経過年数が少なく、耐用年数50年を経過した管渠がないためである。
　③管渠改善率は類似団体平均値を上回っている。これは主要管渠である陶管の損傷が激しい箇所において、道路陥没等のリスク低減や不明水対策として管更生工事を実施していることが主な要因である。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</si>
</sst>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3.22</c:v>
                </c:pt>
                <c:pt idx="1">
                  <c:v>6.11</c:v>
                </c:pt>
                <c:pt idx="2">
                  <c:v>7.67</c:v>
                </c:pt>
                <c:pt idx="3">
                  <c:v>6.89</c:v>
                </c:pt>
                <c:pt idx="4">
                  <c:v>6.22</c:v>
                </c:pt>
              </c:numCache>
            </c:numRef>
          </c:val>
          <c:extLst>
            <c:ext xmlns:c16="http://schemas.microsoft.com/office/drawing/2014/chart" uri="{C3380CC4-5D6E-409C-BE32-E72D297353CC}">
              <c16:uniqueId val="{00000000-8548-44F1-9CE7-FC789F51DA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548-44F1-9CE7-FC789F51DA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79.86</c:v>
                </c:pt>
                <c:pt idx="1">
                  <c:v>75.09</c:v>
                </c:pt>
                <c:pt idx="2">
                  <c:v>73.209999999999994</c:v>
                </c:pt>
                <c:pt idx="3">
                  <c:v>74.400000000000006</c:v>
                </c:pt>
                <c:pt idx="4">
                  <c:v>71.5</c:v>
                </c:pt>
              </c:numCache>
            </c:numRef>
          </c:val>
          <c:extLst>
            <c:ext xmlns:c16="http://schemas.microsoft.com/office/drawing/2014/chart" uri="{C3380CC4-5D6E-409C-BE32-E72D297353CC}">
              <c16:uniqueId val="{00000000-3CE5-48F3-9ADA-27686D9437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CE5-48F3-9ADA-27686D9437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88.79</c:v>
                </c:pt>
                <c:pt idx="1">
                  <c:v>89.14</c:v>
                </c:pt>
                <c:pt idx="2">
                  <c:v>89.77</c:v>
                </c:pt>
                <c:pt idx="3">
                  <c:v>90.41</c:v>
                </c:pt>
                <c:pt idx="4">
                  <c:v>90.61</c:v>
                </c:pt>
              </c:numCache>
            </c:numRef>
          </c:val>
          <c:extLst>
            <c:ext xmlns:c16="http://schemas.microsoft.com/office/drawing/2014/chart" uri="{C3380CC4-5D6E-409C-BE32-E72D297353CC}">
              <c16:uniqueId val="{00000000-314A-4542-9ECD-5799F6F8DE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314A-4542-9ECD-5799F6F8DE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100.25</c:v>
                </c:pt>
                <c:pt idx="1">
                  <c:v>100.01</c:v>
                </c:pt>
                <c:pt idx="2">
                  <c:v>100.02</c:v>
                </c:pt>
                <c:pt idx="3">
                  <c:v>99.96</c:v>
                </c:pt>
                <c:pt idx="4">
                  <c:v>100</c:v>
                </c:pt>
              </c:numCache>
            </c:numRef>
          </c:val>
          <c:extLst>
            <c:ext xmlns:c16="http://schemas.microsoft.com/office/drawing/2014/chart" uri="{C3380CC4-5D6E-409C-BE32-E72D297353CC}">
              <c16:uniqueId val="{00000000-6EFE-4F4E-A791-9C71B9712A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6EFE-4F4E-A791-9C71B9712A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3.94</c:v>
                </c:pt>
                <c:pt idx="1">
                  <c:v>7.23</c:v>
                </c:pt>
                <c:pt idx="2">
                  <c:v>10.09</c:v>
                </c:pt>
                <c:pt idx="3">
                  <c:v>11.93</c:v>
                </c:pt>
                <c:pt idx="4">
                  <c:v>14.11</c:v>
                </c:pt>
              </c:numCache>
            </c:numRef>
          </c:val>
          <c:extLst>
            <c:ext xmlns:c16="http://schemas.microsoft.com/office/drawing/2014/chart" uri="{C3380CC4-5D6E-409C-BE32-E72D297353CC}">
              <c16:uniqueId val="{00000000-74C7-46C6-9F4B-4BB1C62624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74C7-46C6-9F4B-4BB1C62624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03-4528-9C3C-F35C221278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5903-4528-9C3C-F35C221278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C7-4D2C-B5D5-4D6CC855F8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1DC7-4D2C-B5D5-4D6CC855F8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79</c:v>
                </c:pt>
                <c:pt idx="1">
                  <c:v>73.849999999999994</c:v>
                </c:pt>
                <c:pt idx="2">
                  <c:v>93.83</c:v>
                </c:pt>
                <c:pt idx="3">
                  <c:v>115.15</c:v>
                </c:pt>
                <c:pt idx="4">
                  <c:v>118.81</c:v>
                </c:pt>
              </c:numCache>
            </c:numRef>
          </c:val>
          <c:extLst>
            <c:ext xmlns:c16="http://schemas.microsoft.com/office/drawing/2014/chart" uri="{C3380CC4-5D6E-409C-BE32-E72D297353CC}">
              <c16:uniqueId val="{00000000-EDED-424F-A492-6E8FE2DDDA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EDED-424F-A492-6E8FE2DDDA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3163.63</c:v>
                </c:pt>
                <c:pt idx="1">
                  <c:v>2803.37</c:v>
                </c:pt>
                <c:pt idx="2">
                  <c:v>3036.53</c:v>
                </c:pt>
                <c:pt idx="3">
                  <c:v>3632.44</c:v>
                </c:pt>
                <c:pt idx="4">
                  <c:v>4094.04</c:v>
                </c:pt>
              </c:numCache>
            </c:numRef>
          </c:val>
          <c:extLst>
            <c:ext xmlns:c16="http://schemas.microsoft.com/office/drawing/2014/chart" uri="{C3380CC4-5D6E-409C-BE32-E72D297353CC}">
              <c16:uniqueId val="{00000000-7BA6-42A9-868E-06C539D392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BA6-42A9-868E-06C539D392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27.3</c:v>
                </c:pt>
                <c:pt idx="1">
                  <c:v>32.03</c:v>
                </c:pt>
                <c:pt idx="2">
                  <c:v>29.82</c:v>
                </c:pt>
                <c:pt idx="3">
                  <c:v>21.22</c:v>
                </c:pt>
                <c:pt idx="4">
                  <c:v>26.85</c:v>
                </c:pt>
              </c:numCache>
            </c:numRef>
          </c:val>
          <c:extLst>
            <c:ext xmlns:c16="http://schemas.microsoft.com/office/drawing/2014/chart" uri="{C3380CC4-5D6E-409C-BE32-E72D297353CC}">
              <c16:uniqueId val="{00000000-C557-4623-B706-26B8FBE883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557-4623-B706-26B8FBE883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291.52999999999997</c:v>
                </c:pt>
                <c:pt idx="1">
                  <c:v>248.96</c:v>
                </c:pt>
                <c:pt idx="2">
                  <c:v>268.55</c:v>
                </c:pt>
                <c:pt idx="3">
                  <c:v>378.74</c:v>
                </c:pt>
                <c:pt idx="4">
                  <c:v>300.33999999999997</c:v>
                </c:pt>
              </c:numCache>
            </c:numRef>
          </c:val>
          <c:extLst>
            <c:ext xmlns:c16="http://schemas.microsoft.com/office/drawing/2014/chart" uri="{C3380CC4-5D6E-409C-BE32-E72D297353CC}">
              <c16:uniqueId val="{00000000-9487-44FE-B52B-4949FA9D8D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487-44FE-B52B-4949FA9D8D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小牧市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149715</v>
      </c>
      <c r="AM8" s="41"/>
      <c r="AN8" s="41"/>
      <c r="AO8" s="41"/>
      <c r="AP8" s="41"/>
      <c r="AQ8" s="41"/>
      <c r="AR8" s="41"/>
      <c r="AS8" s="41"/>
      <c r="AT8" s="34">
        <f>データ!T6</f>
        <v>62.81</v>
      </c>
      <c r="AU8" s="34"/>
      <c r="AV8" s="34"/>
      <c r="AW8" s="34"/>
      <c r="AX8" s="34"/>
      <c r="AY8" s="34"/>
      <c r="AZ8" s="34"/>
      <c r="BA8" s="34"/>
      <c r="BB8" s="34">
        <f>データ!U6</f>
        <v>2383.62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4" t="str">
        <f>データ!N6</f>
        <v>-</v>
      </c>
      <c r="C10" s="34"/>
      <c r="D10" s="34"/>
      <c r="E10" s="34"/>
      <c r="F10" s="34"/>
      <c r="G10" s="34"/>
      <c r="H10" s="34"/>
      <c r="I10" s="34">
        <f>データ!O6</f>
        <v>72.73</v>
      </c>
      <c r="J10" s="34"/>
      <c r="K10" s="34"/>
      <c r="L10" s="34"/>
      <c r="M10" s="34"/>
      <c r="N10" s="34"/>
      <c r="O10" s="34"/>
      <c r="P10" s="34">
        <f>データ!P6</f>
        <v>0.79</v>
      </c>
      <c r="Q10" s="34"/>
      <c r="R10" s="34"/>
      <c r="S10" s="34"/>
      <c r="T10" s="34"/>
      <c r="U10" s="34"/>
      <c r="V10" s="34"/>
      <c r="W10" s="34">
        <f>データ!Q6</f>
        <v>74.44</v>
      </c>
      <c r="X10" s="34"/>
      <c r="Y10" s="34"/>
      <c r="Z10" s="34"/>
      <c r="AA10" s="34"/>
      <c r="AB10" s="34"/>
      <c r="AC10" s="34"/>
      <c r="AD10" s="41">
        <f>データ!R6</f>
        <v>1581</v>
      </c>
      <c r="AE10" s="41"/>
      <c r="AF10" s="41"/>
      <c r="AG10" s="41"/>
      <c r="AH10" s="41"/>
      <c r="AI10" s="41"/>
      <c r="AJ10" s="41"/>
      <c r="AK10" s="2"/>
      <c r="AL10" s="41">
        <f>データ!V6</f>
        <v>1182</v>
      </c>
      <c r="AM10" s="41"/>
      <c r="AN10" s="41"/>
      <c r="AO10" s="41"/>
      <c r="AP10" s="41"/>
      <c r="AQ10" s="41"/>
      <c r="AR10" s="41"/>
      <c r="AS10" s="41"/>
      <c r="AT10" s="34">
        <f>データ!W6</f>
        <v>0.7</v>
      </c>
      <c r="AU10" s="34"/>
      <c r="AV10" s="34"/>
      <c r="AW10" s="34"/>
      <c r="AX10" s="34"/>
      <c r="AY10" s="34"/>
      <c r="AZ10" s="34"/>
      <c r="BA10" s="34"/>
      <c r="BB10" s="34">
        <f>データ!X6</f>
        <v>1688.57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AhvmiVaFdpUqP/U4WoPgkMRZluAxjMRXJYUyJVclzXEmoZY1YBg/tb0SY13aHoc7AyBk/67ONBWlbktkNYJOw==" saltValue="pWtbw8F9h01Q95EgjqB+B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232190</v>
      </c>
      <c r="D6" s="19">
        <f t="shared" si="3"/>
        <v>46</v>
      </c>
      <c r="E6" s="19">
        <f t="shared" si="3"/>
        <v>17</v>
      </c>
      <c r="F6" s="19">
        <f t="shared" si="3"/>
        <v>5</v>
      </c>
      <c r="G6" s="19">
        <f t="shared" si="3"/>
        <v>0</v>
      </c>
      <c r="H6" s="19" t="str">
        <f t="shared" si="3"/>
        <v>愛知県　小牧市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72.73</v>
      </c>
      <c r="P6" s="20">
        <f t="shared" si="3"/>
        <v>0.79</v>
      </c>
      <c r="Q6" s="20">
        <f t="shared" si="3"/>
        <v>74.44</v>
      </c>
      <c r="R6" s="20">
        <f t="shared" si="3"/>
        <v>1581</v>
      </c>
      <c r="S6" s="20">
        <f t="shared" si="3"/>
        <v>149715</v>
      </c>
      <c r="T6" s="20">
        <f t="shared" si="3"/>
        <v>62.81</v>
      </c>
      <c r="U6" s="20">
        <f t="shared" si="3"/>
        <v>2383.62</v>
      </c>
      <c r="V6" s="20">
        <f t="shared" si="3"/>
        <v>1182</v>
      </c>
      <c r="W6" s="20">
        <f t="shared" si="3"/>
        <v>0.7</v>
      </c>
      <c r="X6" s="20">
        <f t="shared" si="3"/>
        <v>1688.57</v>
      </c>
      <c r="Y6" s="21">
        <f>IF(Y7="",NA(),Y7)</f>
        <v>100.25</v>
      </c>
      <c r="Z6" s="21">
        <f t="shared" ref="Z6:AH6" si="4">IF(Z7="",NA(),Z7)</f>
        <v>100.01</v>
      </c>
      <c r="AA6" s="21">
        <f t="shared" si="4"/>
        <v>100.02</v>
      </c>
      <c r="AB6" s="21">
        <f t="shared" si="4"/>
        <v>99.96</v>
      </c>
      <c r="AC6" s="21">
        <f t="shared" si="4"/>
        <v>100</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79</v>
      </c>
      <c r="AV6" s="21">
        <f t="shared" ref="AV6:BD6" si="6">IF(AV7="",NA(),AV7)</f>
        <v>73.849999999999994</v>
      </c>
      <c r="AW6" s="21">
        <f t="shared" si="6"/>
        <v>93.83</v>
      </c>
      <c r="AX6" s="21">
        <f t="shared" si="6"/>
        <v>115.15</v>
      </c>
      <c r="AY6" s="21">
        <f t="shared" si="6"/>
        <v>118.81</v>
      </c>
      <c r="AZ6" s="21">
        <f t="shared" si="6"/>
        <v>26.99</v>
      </c>
      <c r="BA6" s="21">
        <f t="shared" si="6"/>
        <v>29.13</v>
      </c>
      <c r="BB6" s="21">
        <f t="shared" si="6"/>
        <v>35.69</v>
      </c>
      <c r="BC6" s="21">
        <f t="shared" si="6"/>
        <v>38.4</v>
      </c>
      <c r="BD6" s="21">
        <f t="shared" si="6"/>
        <v>44.04</v>
      </c>
      <c r="BE6" s="20" t="str">
        <f>IF(BE7="","",IF(BE7="-","【-】","【"&amp;SUBSTITUTE(TEXT(BE7,"#,##0.00"),"-","△")&amp;"】"))</f>
        <v>【42.02】</v>
      </c>
      <c r="BF6" s="21">
        <f>IF(BF7="",NA(),BF7)</f>
        <v>3163.63</v>
      </c>
      <c r="BG6" s="21">
        <f t="shared" ref="BG6:BO6" si="7">IF(BG7="",NA(),BG7)</f>
        <v>2803.37</v>
      </c>
      <c r="BH6" s="21">
        <f t="shared" si="7"/>
        <v>3036.53</v>
      </c>
      <c r="BI6" s="21">
        <f t="shared" si="7"/>
        <v>3632.44</v>
      </c>
      <c r="BJ6" s="21">
        <f t="shared" si="7"/>
        <v>4094.04</v>
      </c>
      <c r="BK6" s="21">
        <f t="shared" si="7"/>
        <v>826.83</v>
      </c>
      <c r="BL6" s="21">
        <f t="shared" si="7"/>
        <v>867.83</v>
      </c>
      <c r="BM6" s="21">
        <f t="shared" si="7"/>
        <v>791.76</v>
      </c>
      <c r="BN6" s="21">
        <f t="shared" si="7"/>
        <v>900.82</v>
      </c>
      <c r="BO6" s="21">
        <f t="shared" si="7"/>
        <v>839.21</v>
      </c>
      <c r="BP6" s="20" t="str">
        <f>IF(BP7="","",IF(BP7="-","【-】","【"&amp;SUBSTITUTE(TEXT(BP7,"#,##0.00"),"-","△")&amp;"】"))</f>
        <v>【785.10】</v>
      </c>
      <c r="BQ6" s="21">
        <f>IF(BQ7="",NA(),BQ7)</f>
        <v>27.3</v>
      </c>
      <c r="BR6" s="21">
        <f t="shared" ref="BR6:BZ6" si="8">IF(BR7="",NA(),BR7)</f>
        <v>32.03</v>
      </c>
      <c r="BS6" s="21">
        <f t="shared" si="8"/>
        <v>29.82</v>
      </c>
      <c r="BT6" s="21">
        <f t="shared" si="8"/>
        <v>21.22</v>
      </c>
      <c r="BU6" s="21">
        <f t="shared" si="8"/>
        <v>26.85</v>
      </c>
      <c r="BV6" s="21">
        <f t="shared" si="8"/>
        <v>57.31</v>
      </c>
      <c r="BW6" s="21">
        <f t="shared" si="8"/>
        <v>57.08</v>
      </c>
      <c r="BX6" s="21">
        <f t="shared" si="8"/>
        <v>56.26</v>
      </c>
      <c r="BY6" s="21">
        <f t="shared" si="8"/>
        <v>52.94</v>
      </c>
      <c r="BZ6" s="21">
        <f t="shared" si="8"/>
        <v>52.05</v>
      </c>
      <c r="CA6" s="20" t="str">
        <f>IF(CA7="","",IF(CA7="-","【-】","【"&amp;SUBSTITUTE(TEXT(CA7,"#,##0.00"),"-","△")&amp;"】"))</f>
        <v>【56.93】</v>
      </c>
      <c r="CB6" s="21">
        <f>IF(CB7="",NA(),CB7)</f>
        <v>291.52999999999997</v>
      </c>
      <c r="CC6" s="21">
        <f t="shared" ref="CC6:CK6" si="9">IF(CC7="",NA(),CC7)</f>
        <v>248.96</v>
      </c>
      <c r="CD6" s="21">
        <f t="shared" si="9"/>
        <v>268.55</v>
      </c>
      <c r="CE6" s="21">
        <f t="shared" si="9"/>
        <v>378.74</v>
      </c>
      <c r="CF6" s="21">
        <f t="shared" si="9"/>
        <v>300.33999999999997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79.86</v>
      </c>
      <c r="CN6" s="21">
        <f t="shared" ref="CN6:CV6" si="10">IF(CN7="",NA(),CN7)</f>
        <v>75.09</v>
      </c>
      <c r="CO6" s="21">
        <f t="shared" si="10"/>
        <v>73.209999999999994</v>
      </c>
      <c r="CP6" s="21">
        <f t="shared" si="10"/>
        <v>74.400000000000006</v>
      </c>
      <c r="CQ6" s="21">
        <f t="shared" si="10"/>
        <v>71.5</v>
      </c>
      <c r="CR6" s="21">
        <f t="shared" si="10"/>
        <v>50.14</v>
      </c>
      <c r="CS6" s="21">
        <f t="shared" si="10"/>
        <v>54.83</v>
      </c>
      <c r="CT6" s="21">
        <f t="shared" si="10"/>
        <v>66.53</v>
      </c>
      <c r="CU6" s="21">
        <f t="shared" si="10"/>
        <v>52.35</v>
      </c>
      <c r="CV6" s="21">
        <f t="shared" si="10"/>
        <v>46.25</v>
      </c>
      <c r="CW6" s="20" t="str">
        <f>IF(CW7="","",IF(CW7="-","【-】","【"&amp;SUBSTITUTE(TEXT(CW7,"#,##0.00"),"-","△")&amp;"】"))</f>
        <v>【49.87】</v>
      </c>
      <c r="CX6" s="21">
        <f>IF(CX7="",NA(),CX7)</f>
        <v>88.79</v>
      </c>
      <c r="CY6" s="21">
        <f t="shared" ref="CY6:DG6" si="11">IF(CY7="",NA(),CY7)</f>
        <v>89.14</v>
      </c>
      <c r="CZ6" s="21">
        <f t="shared" si="11"/>
        <v>89.77</v>
      </c>
      <c r="DA6" s="21">
        <f t="shared" si="11"/>
        <v>90.41</v>
      </c>
      <c r="DB6" s="21">
        <f t="shared" si="11"/>
        <v>90.61</v>
      </c>
      <c r="DC6" s="21">
        <f t="shared" si="11"/>
        <v>84.98</v>
      </c>
      <c r="DD6" s="21">
        <f t="shared" si="11"/>
        <v>84.7</v>
      </c>
      <c r="DE6" s="21">
        <f t="shared" si="11"/>
        <v>84.67</v>
      </c>
      <c r="DF6" s="21">
        <f t="shared" si="11"/>
        <v>84.39</v>
      </c>
      <c r="DG6" s="21">
        <f t="shared" si="11"/>
        <v>83.96</v>
      </c>
      <c r="DH6" s="20" t="str">
        <f>IF(DH7="","",IF(DH7="-","【-】","【"&amp;SUBSTITUTE(TEXT(DH7,"#,##0.00"),"-","△")&amp;"】"))</f>
        <v>【87.54】</v>
      </c>
      <c r="DI6" s="21">
        <f>IF(DI7="",NA(),DI7)</f>
        <v>3.94</v>
      </c>
      <c r="DJ6" s="21">
        <f t="shared" ref="DJ6:DR6" si="12">IF(DJ7="",NA(),DJ7)</f>
        <v>7.23</v>
      </c>
      <c r="DK6" s="21">
        <f t="shared" si="12"/>
        <v>10.09</v>
      </c>
      <c r="DL6" s="21">
        <f t="shared" si="12"/>
        <v>11.93</v>
      </c>
      <c r="DM6" s="21">
        <f t="shared" si="12"/>
        <v>14.11</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1">
        <f>IF(EE7="",NA(),EE7)</f>
        <v>3.22</v>
      </c>
      <c r="EF6" s="21">
        <f t="shared" ref="EF6:EN6" si="14">IF(EF7="",NA(),EF7)</f>
        <v>6.11</v>
      </c>
      <c r="EG6" s="21">
        <f t="shared" si="14"/>
        <v>7.67</v>
      </c>
      <c r="EH6" s="21">
        <f t="shared" si="14"/>
        <v>6.89</v>
      </c>
      <c r="EI6" s="21">
        <f t="shared" si="14"/>
        <v>6.22</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5">
      <c r="A7" s="14"/>
      <c r="B7" s="23">
        <v>2023</v>
      </c>
      <c r="C7" s="23">
        <v>232190</v>
      </c>
      <c r="D7" s="23">
        <v>46</v>
      </c>
      <c r="E7" s="23">
        <v>17</v>
      </c>
      <c r="F7" s="23">
        <v>5</v>
      </c>
      <c r="G7" s="23">
        <v>0</v>
      </c>
      <c r="H7" s="23" t="s">
        <v>96</v>
      </c>
      <c r="I7" s="23" t="s">
        <v>97</v>
      </c>
      <c r="J7" s="23" t="s">
        <v>98</v>
      </c>
      <c r="K7" s="23" t="s">
        <v>99</v>
      </c>
      <c r="L7" s="23" t="s">
        <v>100</v>
      </c>
      <c r="M7" s="23" t="s">
        <v>101</v>
      </c>
      <c r="N7" s="24" t="s">
        <v>102</v>
      </c>
      <c r="O7" s="24">
        <v>72.73</v>
      </c>
      <c r="P7" s="24">
        <v>0.79</v>
      </c>
      <c r="Q7" s="24">
        <v>74.44</v>
      </c>
      <c r="R7" s="24">
        <v>1581</v>
      </c>
      <c r="S7" s="24">
        <v>149715</v>
      </c>
      <c r="T7" s="24">
        <v>62.81</v>
      </c>
      <c r="U7" s="24">
        <v>2383.62</v>
      </c>
      <c r="V7" s="24">
        <v>1182</v>
      </c>
      <c r="W7" s="24">
        <v>0.7</v>
      </c>
      <c r="X7" s="24">
        <v>1688.57</v>
      </c>
      <c r="Y7" s="24">
        <v>100.25</v>
      </c>
      <c r="Z7" s="24">
        <v>100.01</v>
      </c>
      <c r="AA7" s="24">
        <v>100.02</v>
      </c>
      <c r="AB7" s="24">
        <v>99.96</v>
      </c>
      <c r="AC7" s="24">
        <v>100</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79</v>
      </c>
      <c r="AV7" s="24">
        <v>73.849999999999994</v>
      </c>
      <c r="AW7" s="24">
        <v>93.83</v>
      </c>
      <c r="AX7" s="24">
        <v>115.15</v>
      </c>
      <c r="AY7" s="24">
        <v>118.81</v>
      </c>
      <c r="AZ7" s="24">
        <v>26.99</v>
      </c>
      <c r="BA7" s="24">
        <v>29.13</v>
      </c>
      <c r="BB7" s="24">
        <v>35.69</v>
      </c>
      <c r="BC7" s="24">
        <v>38.4</v>
      </c>
      <c r="BD7" s="24">
        <v>44.04</v>
      </c>
      <c r="BE7" s="24">
        <v>42.02</v>
      </c>
      <c r="BF7" s="24">
        <v>3163.63</v>
      </c>
      <c r="BG7" s="24">
        <v>2803.37</v>
      </c>
      <c r="BH7" s="24">
        <v>3036.53</v>
      </c>
      <c r="BI7" s="24">
        <v>3632.44</v>
      </c>
      <c r="BJ7" s="24">
        <v>4094.04</v>
      </c>
      <c r="BK7" s="24">
        <v>826.83</v>
      </c>
      <c r="BL7" s="24">
        <v>867.83</v>
      </c>
      <c r="BM7" s="24">
        <v>791.76</v>
      </c>
      <c r="BN7" s="24">
        <v>900.82</v>
      </c>
      <c r="BO7" s="24">
        <v>839.21</v>
      </c>
      <c r="BP7" s="24">
        <v>785.1</v>
      </c>
      <c r="BQ7" s="24">
        <v>27.3</v>
      </c>
      <c r="BR7" s="24">
        <v>32.03</v>
      </c>
      <c r="BS7" s="24">
        <v>29.82</v>
      </c>
      <c r="BT7" s="24">
        <v>21.22</v>
      </c>
      <c r="BU7" s="24">
        <v>26.85</v>
      </c>
      <c r="BV7" s="24">
        <v>57.31</v>
      </c>
      <c r="BW7" s="24">
        <v>57.08</v>
      </c>
      <c r="BX7" s="24">
        <v>56.26</v>
      </c>
      <c r="BY7" s="24">
        <v>52.94</v>
      </c>
      <c r="BZ7" s="24">
        <v>52.05</v>
      </c>
      <c r="CA7" s="24">
        <v>56.93</v>
      </c>
      <c r="CB7" s="24">
        <v>291.52999999999997</v>
      </c>
      <c r="CC7" s="24">
        <v>248.96</v>
      </c>
      <c r="CD7" s="24">
        <v>268.55</v>
      </c>
      <c r="CE7" s="24">
        <v>378.74</v>
      </c>
      <c r="CF7" s="24">
        <v>300.33999999999997</v>
      </c>
      <c r="CG7" s="24">
        <v>273.52</v>
      </c>
      <c r="CH7" s="24">
        <v>274.99</v>
      </c>
      <c r="CI7" s="24">
        <v>282.08999999999997</v>
      </c>
      <c r="CJ7" s="24">
        <v>303.27999999999997</v>
      </c>
      <c r="CK7" s="24">
        <v>301.86</v>
      </c>
      <c r="CL7" s="24">
        <v>271.14999999999998</v>
      </c>
      <c r="CM7" s="24">
        <v>79.86</v>
      </c>
      <c r="CN7" s="24">
        <v>75.09</v>
      </c>
      <c r="CO7" s="24">
        <v>73.209999999999994</v>
      </c>
      <c r="CP7" s="24">
        <v>74.400000000000006</v>
      </c>
      <c r="CQ7" s="24">
        <v>71.5</v>
      </c>
      <c r="CR7" s="24">
        <v>50.14</v>
      </c>
      <c r="CS7" s="24">
        <v>54.83</v>
      </c>
      <c r="CT7" s="24">
        <v>66.53</v>
      </c>
      <c r="CU7" s="24">
        <v>52.35</v>
      </c>
      <c r="CV7" s="24">
        <v>46.25</v>
      </c>
      <c r="CW7" s="24">
        <v>49.87</v>
      </c>
      <c r="CX7" s="24">
        <v>88.79</v>
      </c>
      <c r="CY7" s="24">
        <v>89.14</v>
      </c>
      <c r="CZ7" s="24">
        <v>89.77</v>
      </c>
      <c r="DA7" s="24">
        <v>90.41</v>
      </c>
      <c r="DB7" s="24">
        <v>90.61</v>
      </c>
      <c r="DC7" s="24">
        <v>84.98</v>
      </c>
      <c r="DD7" s="24">
        <v>84.7</v>
      </c>
      <c r="DE7" s="24">
        <v>84.67</v>
      </c>
      <c r="DF7" s="24">
        <v>84.39</v>
      </c>
      <c r="DG7" s="24">
        <v>83.96</v>
      </c>
      <c r="DH7" s="24">
        <v>87.54</v>
      </c>
      <c r="DI7" s="24">
        <v>3.94</v>
      </c>
      <c r="DJ7" s="24">
        <v>7.23</v>
      </c>
      <c r="DK7" s="24">
        <v>10.09</v>
      </c>
      <c r="DL7" s="24">
        <v>11.93</v>
      </c>
      <c r="DM7" s="24">
        <v>14.11</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3.22</v>
      </c>
      <c r="EF7" s="24">
        <v>6.11</v>
      </c>
      <c r="EG7" s="24">
        <v>7.67</v>
      </c>
      <c r="EH7" s="24">
        <v>6.89</v>
      </c>
      <c r="EI7" s="24">
        <v>6.22</v>
      </c>
      <c r="EJ7" s="24">
        <v>0.02</v>
      </c>
      <c r="EK7" s="24">
        <v>0.25</v>
      </c>
      <c r="EL7" s="24">
        <v>0.05</v>
      </c>
      <c r="EM7" s="24">
        <v>0.03</v>
      </c>
      <c r="EN7" s="24">
        <v>0.03</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2025-02-14T04:22:25Z</cp:lastPrinted>
  <dcterms:created xsi:type="dcterms:W3CDTF">2025-01-24T07:18:36Z</dcterms:created>
  <dcterms:modified xsi:type="dcterms:W3CDTF">2025-02-14T04:22:26Z</dcterms:modified>
  <cp:category/>
</cp:coreProperties>
</file>