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1235ADBD-11F9-4E38-8D75-D427F4BF5FC1}" xr6:coauthVersionLast="47" xr6:coauthVersionMax="47" xr10:uidLastSave="{00000000-0000-0000-0000-000000000000}"/>
  <workbookProtection workbookAlgorithmName="SHA-512" workbookHashValue="rP8PCAuJEcjvZC0hSG3nD/kFk4415TfDowtFQyahHzxNya2w4zBVQI4MKoXe6JFDXn2uqXxFSM3BkBmoyO2elQ==" workbookSaltValue="GJdXR70oeUyp8P3svejUn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I10" i="4"/>
  <c r="B10" i="4"/>
  <c r="BB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<sst xmlns="http://schemas.openxmlformats.org/spreadsheetml/2006/main" count="228" uniqueCount="113">
  <si>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</si>
  <si>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</si>
  <si>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</si>
  <si>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</si>
  <si>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</si>
  <si>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</si>
  <si>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</si>
  <si>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</si>
  <si>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</si>
  <si>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</si>
  <si>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</si>
  <si>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</si>
  <si>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</si>
  <si>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</si>
  <si>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</si>
  <si>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</si>
  <si>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</si>
  <si>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</si>
  <si>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</si>
  <si>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</si>
  <si>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</si>
  <si>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</si>
  <si>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</si>
  <si>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</si>
  <si>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</si>
  <si>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</si>
  <si>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</si>
  <si>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</si>
  <si>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</si>
  <si>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</si>
  <si>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</si>
  <si>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</si>
  <si>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</si>
  <si>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</si>
  <si>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</si>
  <si>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</si>
  <si>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</si>
  <si>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</si>
  <si>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</si>
  <si>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</si>
  <si>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</si>
  <si>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</si>
  <si>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</si>
  <si>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</si>
  <si>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</si>
  <si>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</si>
  <si>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</si>
  <si>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</si>
  <si>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</si>
  <si>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</si>
  <si>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</si>
  <si>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</si>
  <si>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</si>
  <si>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</si>
  <si>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</si>
  <si>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</si>
  <si>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</si>
  <si>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</si>
  <si>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</si>
  <si>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</si>
  <si>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</si>
  <si>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</si>
  <si>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</si>
  <si>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</si>
  <si>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</si>
  <si>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</si>
  <si>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</si>
  <si>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</si>
  <si>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</si>
  <si>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</si>
  <si>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</si>
  <si>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</si>
  <si>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</si>
  <si>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</si>
  <si>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</si>
  <si>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</si>
  <si>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</si>
  <si>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</si>
  <si>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</si>
  <si>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</si>
  <si>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</si>
  <si>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</si>
  <si>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</si>
  <si>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</si>
  <si>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</si>
  <si>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</si>
  <si>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</si>
  <si>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</si>
  <si>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</si>
  <si>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</si>
  <si>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</si>
  <si>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</si>
  <si>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</si>
  <si>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</si>
  <si>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</si>
  <si>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</si>
  <si>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</si>
  <si>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</si>
  <si>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</si>
  <si>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</si>
  <si>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</si>
  <si>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</si>
  <si>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</si>
  <si>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</si>
  <si>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</si>
  <si>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</si>
  <si>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</si>
  <si>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</si>
  <si>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</si>
  <si>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</si>
  <si>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当市においては、現在進めている耐震化事業と並行して「老朽管路をどのように更新していくか」というのが喫緊の課題である。
　しかしながら、管路の更新には多額の投資が必要となるが、人口減少や節水機器の普及により引き続き給水収益の減少が見込まれ、財源確保が難しい状況である。このような状況の中、より一層の経費削減や適切な企業債の活用など更新投資にかかる財源確保に努めなければならない。
　以上のことを踏まえ、平成29年度に経営戦略を備えた第2期水道ビジョンを策定及び公表し、令和4年度には中間見直しを行った。今後は水道ビジョンで示した投資計画・財政計画をもとに事業の運営を進めていく。なお、定期的に投資計画・財政計画の見直しを行い、令和7年度までに経営戦略を見直す予定である。</t>
    <phoneticPr fontId="4"/>
  </si>
  <si>
    <r>
      <t>当市において、①有形固定資産減価償却率は、類似団体平均及び令和5年度全国平均と比べて低い水準にある。</t>
    </r>
    <r>
      <rPr>
        <sz val="11"/>
        <rFont val="ＭＳ ゴシック"/>
        <family val="3"/>
        <charset val="128"/>
      </rPr>
      <t>近年は減価償却費を上回る投資を続けており、</t>
    </r>
    <r>
      <rPr>
        <sz val="11"/>
        <color theme="1"/>
        <rFont val="ＭＳ ゴシック"/>
        <family val="3"/>
        <charset val="128"/>
      </rPr>
      <t>次年度以降の数値も改善されていくことが見込まれる。
　一方で、②管路経年化率は、地方公営企業法施行規則に定める耐用年数（40年）を超える水道管路の割合が、類似団体平均及び令和5年度全国平均と比べ高い水準にある。これは事業開始時に布設した水道管が多く、また令和5年度に取得した水道管延長が経年化を迎える水道管延長を下回っているため、数値が悪化したものである。
　管路の更新は、類似団体平均及び令和5年度全国平均と比べ積極的に実施しているが（③管路更新率）、まだ老朽化している管路が多く存在するというのが現状である。</t>
    </r>
    <phoneticPr fontId="4"/>
  </si>
  <si>
    <t>●経営の健全性について
　当市においては、毎年度経費削減に努めており、このことが、①経常収支比率、⑤料金回収率、⑥給水原価が類似団体平均及び令和5年度全国平均と比べ良好な水準として表れている。しかし、近年は給水量の減少による収益の減少や多額の投資による減価償却費の増加により、毎年指標が悪化している。また、令和2年度及び令和4年度に新型コロナウイルス感染症対策、令和5年度に経済対策として実施した水道料金の準備料金の免除により給水収益が減少したため、各指標に影響を与えている。
　また、④企業債残高対給水収益比率は、平成23年度、24年度に繰上償還を実施したこともあり、類似団体平均及び令和5年度全国平均と比べ低く、市民の将来負担を抑制している。しかし、今後は老朽施設等の更新に多額の投資が必要となり、その財源として企業債を活用する計画のため、数値の悪化が見込まれる。
●効率性について
　⑧有収率は過去5年間90％以上を保っており、類似団体平均及び令和5年度全国平均と比べて高い水準にある。
　一方で、⑦施設利用率は配水量の減少により悪化傾向にある。平成25年度に配水池の容量を縮小する等ダウンサイジングを進めているが、指標には反映されておらず、類似団体平均及び令和5年度全国平均と比べて低い水準にある。</t>
    <rPh sb="181" eb="183">
      <t>レイワ</t>
    </rPh>
    <rPh sb="184" eb="186">
      <t>ネンド</t>
    </rPh>
    <rPh sb="187" eb="189">
      <t>ケイザイ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</si>
</sst>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1.58</c:v>
                </c:pt>
                <c:pt idx="1">
                  <c:v>1.62</c:v>
                </c:pt>
                <c:pt idx="2">
                  <c:v>1.29</c:v>
                </c:pt>
                <c:pt idx="3">
                  <c:v>1.41</c:v>
                </c:pt>
                <c:pt idx="4">
                  <c:v>1.5</c:v>
                </c:pt>
              </c:numCache>
            </c:numRef>
          </c:val>
          <c:extLst>
            <c:ext xmlns:c16="http://schemas.microsoft.com/office/drawing/2014/chart" uri="{C3380CC4-5D6E-409C-BE32-E72D297353CC}">
              <c16:uniqueId val="{00000000-EA51-4DCB-B071-641590FA91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EA51-4DCB-B071-641590FA91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58.68</c:v>
                </c:pt>
                <c:pt idx="1">
                  <c:v>59.46</c:v>
                </c:pt>
                <c:pt idx="2">
                  <c:v>59.05</c:v>
                </c:pt>
                <c:pt idx="3">
                  <c:v>57.9</c:v>
                </c:pt>
                <c:pt idx="4">
                  <c:v>57.42</c:v>
                </c:pt>
              </c:numCache>
            </c:numRef>
          </c:val>
          <c:extLst>
            <c:ext xmlns:c16="http://schemas.microsoft.com/office/drawing/2014/chart" uri="{C3380CC4-5D6E-409C-BE32-E72D297353CC}">
              <c16:uniqueId val="{00000000-9E6B-492C-8A7D-C0996C35E0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E6B-492C-8A7D-C0996C35E0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92.57</c:v>
                </c:pt>
                <c:pt idx="1">
                  <c:v>93.17</c:v>
                </c:pt>
                <c:pt idx="2">
                  <c:v>92.65</c:v>
                </c:pt>
                <c:pt idx="3">
                  <c:v>92.92</c:v>
                </c:pt>
                <c:pt idx="4">
                  <c:v>92.76</c:v>
                </c:pt>
              </c:numCache>
            </c:numRef>
          </c:val>
          <c:extLst>
            <c:ext xmlns:c16="http://schemas.microsoft.com/office/drawing/2014/chart" uri="{C3380CC4-5D6E-409C-BE32-E72D297353CC}">
              <c16:uniqueId val="{00000000-4E11-4D98-A5B6-CCADC84671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4E11-4D98-A5B6-CCADC84671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124.58</c:v>
                </c:pt>
                <c:pt idx="1">
                  <c:v>114.55</c:v>
                </c:pt>
                <c:pt idx="2">
                  <c:v>120.43</c:v>
                </c:pt>
                <c:pt idx="3">
                  <c:v>117.74</c:v>
                </c:pt>
                <c:pt idx="4">
                  <c:v>112.99</c:v>
                </c:pt>
              </c:numCache>
            </c:numRef>
          </c:val>
          <c:extLst>
            <c:ext xmlns:c16="http://schemas.microsoft.com/office/drawing/2014/chart" uri="{C3380CC4-5D6E-409C-BE32-E72D297353CC}">
              <c16:uniqueId val="{00000000-0D34-4797-B05A-6A3CBB27A1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0D34-4797-B05A-6A3CBB27A1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40.71</c:v>
                </c:pt>
                <c:pt idx="1">
                  <c:v>40.79</c:v>
                </c:pt>
                <c:pt idx="2">
                  <c:v>41.67</c:v>
                </c:pt>
                <c:pt idx="3">
                  <c:v>41.74</c:v>
                </c:pt>
                <c:pt idx="4">
                  <c:v>42.28</c:v>
                </c:pt>
              </c:numCache>
            </c:numRef>
          </c:val>
          <c:extLst>
            <c:ext xmlns:c16="http://schemas.microsoft.com/office/drawing/2014/chart" uri="{C3380CC4-5D6E-409C-BE32-E72D297353CC}">
              <c16:uniqueId val="{00000000-3A92-4F01-8072-F3AB30E1C1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A92-4F01-8072-F3AB30E1C1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29.25</c:v>
                </c:pt>
                <c:pt idx="1">
                  <c:v>29.62</c:v>
                </c:pt>
                <c:pt idx="2">
                  <c:v>30.42</c:v>
                </c:pt>
                <c:pt idx="3">
                  <c:v>31.13</c:v>
                </c:pt>
                <c:pt idx="4">
                  <c:v>31.54</c:v>
                </c:pt>
              </c:numCache>
            </c:numRef>
          </c:val>
          <c:extLst>
            <c:ext xmlns:c16="http://schemas.microsoft.com/office/drawing/2014/chart" uri="{C3380CC4-5D6E-409C-BE32-E72D297353CC}">
              <c16:uniqueId val="{00000000-AE90-41F3-B49C-F2C63179C6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AE90-41F3-B49C-F2C63179C6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3-4038-8480-44880B4189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9CB3-4038-8480-44880B4189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444.39</c:v>
                </c:pt>
                <c:pt idx="1">
                  <c:v>261.45</c:v>
                </c:pt>
                <c:pt idx="2">
                  <c:v>362.02</c:v>
                </c:pt>
                <c:pt idx="3">
                  <c:v>257.04000000000002</c:v>
                </c:pt>
                <c:pt idx="4">
                  <c:v>300.04000000000002</c:v>
                </c:pt>
              </c:numCache>
            </c:numRef>
          </c:val>
          <c:extLst>
            <c:ext xmlns:c16="http://schemas.microsoft.com/office/drawing/2014/chart" uri="{C3380CC4-5D6E-409C-BE32-E72D297353CC}">
              <c16:uniqueId val="{00000000-4708-4798-8E2B-CA295A7C08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4708-4798-8E2B-CA295A7C08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146.63</c:v>
                </c:pt>
                <c:pt idx="1">
                  <c:v>164.07</c:v>
                </c:pt>
                <c:pt idx="2">
                  <c:v>153.32</c:v>
                </c:pt>
                <c:pt idx="3">
                  <c:v>196.61</c:v>
                </c:pt>
                <c:pt idx="4">
                  <c:v>197.45</c:v>
                </c:pt>
              </c:numCache>
            </c:numRef>
          </c:val>
          <c:extLst>
            <c:ext xmlns:c16="http://schemas.microsoft.com/office/drawing/2014/chart" uri="{C3380CC4-5D6E-409C-BE32-E72D297353CC}">
              <c16:uniqueId val="{00000000-0B7E-4784-B436-07225F7FFC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B7E-4784-B436-07225F7FFC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125.09</c:v>
                </c:pt>
                <c:pt idx="1">
                  <c:v>113.43</c:v>
                </c:pt>
                <c:pt idx="2">
                  <c:v>120.37</c:v>
                </c:pt>
                <c:pt idx="3">
                  <c:v>101.55</c:v>
                </c:pt>
                <c:pt idx="4">
                  <c:v>106.67</c:v>
                </c:pt>
              </c:numCache>
            </c:numRef>
          </c:val>
          <c:extLst>
            <c:ext xmlns:c16="http://schemas.microsoft.com/office/drawing/2014/chart" uri="{C3380CC4-5D6E-409C-BE32-E72D297353CC}">
              <c16:uniqueId val="{00000000-E4AD-45E9-A2F2-681D52B680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E4AD-45E9-A2F2-681D52B680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132.12</c:v>
                </c:pt>
                <c:pt idx="1">
                  <c:v>131.46</c:v>
                </c:pt>
                <c:pt idx="2">
                  <c:v>135.97</c:v>
                </c:pt>
                <c:pt idx="3">
                  <c:v>140.02000000000001</c:v>
                </c:pt>
                <c:pt idx="4">
                  <c:v>148.12</c:v>
                </c:pt>
              </c:numCache>
            </c:numRef>
          </c:val>
          <c:extLst>
            <c:ext xmlns:c16="http://schemas.microsoft.com/office/drawing/2014/chart" uri="{C3380CC4-5D6E-409C-BE32-E72D297353CC}">
              <c16:uniqueId val="{00000000-4746-4184-A5D3-982FA9F8CE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4746-4184-A5D3-982FA9F8CE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稲沢市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133592</v>
      </c>
      <c r="AM8" s="65"/>
      <c r="AN8" s="65"/>
      <c r="AO8" s="65"/>
      <c r="AP8" s="65"/>
      <c r="AQ8" s="65"/>
      <c r="AR8" s="65"/>
      <c r="AS8" s="65"/>
      <c r="AT8" s="36">
        <f>データ!$S$6</f>
        <v>79.349999999999994</v>
      </c>
      <c r="AU8" s="37"/>
      <c r="AV8" s="37"/>
      <c r="AW8" s="37"/>
      <c r="AX8" s="37"/>
      <c r="AY8" s="37"/>
      <c r="AZ8" s="37"/>
      <c r="BA8" s="37"/>
      <c r="BB8" s="54">
        <f>データ!$T$6</f>
        <v>1683.58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82.22</v>
      </c>
      <c r="J10" s="37"/>
      <c r="K10" s="37"/>
      <c r="L10" s="37"/>
      <c r="M10" s="37"/>
      <c r="N10" s="37"/>
      <c r="O10" s="64"/>
      <c r="P10" s="54">
        <f>データ!$P$6</f>
        <v>99.96</v>
      </c>
      <c r="Q10" s="54"/>
      <c r="R10" s="54"/>
      <c r="S10" s="54"/>
      <c r="T10" s="54"/>
      <c r="U10" s="54"/>
      <c r="V10" s="54"/>
      <c r="W10" s="65">
        <f>データ!$Q$6</f>
        <v>2530</v>
      </c>
      <c r="X10" s="65"/>
      <c r="Y10" s="65"/>
      <c r="Z10" s="65"/>
      <c r="AA10" s="65"/>
      <c r="AB10" s="65"/>
      <c r="AC10" s="65"/>
      <c r="AD10" s="2"/>
      <c r="AE10" s="2"/>
      <c r="AF10" s="2"/>
      <c r="AG10" s="2"/>
      <c r="AH10" s="2"/>
      <c r="AI10" s="2"/>
      <c r="AJ10" s="2"/>
      <c r="AK10" s="2"/>
      <c r="AL10" s="65">
        <f>データ!$U$6</f>
        <v>133133</v>
      </c>
      <c r="AM10" s="65"/>
      <c r="AN10" s="65"/>
      <c r="AO10" s="65"/>
      <c r="AP10" s="65"/>
      <c r="AQ10" s="65"/>
      <c r="AR10" s="65"/>
      <c r="AS10" s="65"/>
      <c r="AT10" s="36">
        <f>データ!$V$6</f>
        <v>79.3</v>
      </c>
      <c r="AU10" s="37"/>
      <c r="AV10" s="37"/>
      <c r="AW10" s="37"/>
      <c r="AX10" s="37"/>
      <c r="AY10" s="37"/>
      <c r="AZ10" s="37"/>
      <c r="BA10" s="37"/>
      <c r="BB10" s="54">
        <f>データ!$W$6</f>
        <v>1678.85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igmQzMPyFpN79Xh7i52Tp5M2gcsYkDLP7Y87eH2x8q5NoGYPYcByO+5BfYXhACogaGMA848snNvzrSHnAP91Q==" saltValue="eBvyiLyb8C2XiilVKxmA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232203</v>
      </c>
      <c r="D6" s="20">
        <f t="shared" si="3"/>
        <v>46</v>
      </c>
      <c r="E6" s="20">
        <f t="shared" si="3"/>
        <v>1</v>
      </c>
      <c r="F6" s="20">
        <f t="shared" si="3"/>
        <v>0</v>
      </c>
      <c r="G6" s="20">
        <f t="shared" si="3"/>
        <v>1</v>
      </c>
      <c r="H6" s="20" t="str">
        <f t="shared" si="3"/>
        <v>愛知県　稲沢市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82.22</v>
      </c>
      <c r="P6" s="21">
        <f t="shared" si="3"/>
        <v>99.96</v>
      </c>
      <c r="Q6" s="21">
        <f t="shared" si="3"/>
        <v>2530</v>
      </c>
      <c r="R6" s="21">
        <f t="shared" si="3"/>
        <v>133592</v>
      </c>
      <c r="S6" s="21">
        <f t="shared" si="3"/>
        <v>79.349999999999994</v>
      </c>
      <c r="T6" s="21">
        <f t="shared" si="3"/>
        <v>1683.58</v>
      </c>
      <c r="U6" s="21">
        <f t="shared" si="3"/>
        <v>133133</v>
      </c>
      <c r="V6" s="21">
        <f t="shared" si="3"/>
        <v>79.3</v>
      </c>
      <c r="W6" s="21">
        <f t="shared" si="3"/>
        <v>1678.85</v>
      </c>
      <c r="X6" s="22">
        <f>IF(X7="",NA(),X7)</f>
        <v>124.58</v>
      </c>
      <c r="Y6" s="22">
        <f t="shared" ref="Y6:AG6" si="4">IF(Y7="",NA(),Y7)</f>
        <v>114.55</v>
      </c>
      <c r="Z6" s="22">
        <f t="shared" si="4"/>
        <v>120.43</v>
      </c>
      <c r="AA6" s="22">
        <f t="shared" si="4"/>
        <v>117.74</v>
      </c>
      <c r="AB6" s="22">
        <f t="shared" si="4"/>
        <v>112.99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444.39</v>
      </c>
      <c r="AU6" s="22">
        <f t="shared" ref="AU6:BC6" si="6">IF(AU7="",NA(),AU7)</f>
        <v>261.45</v>
      </c>
      <c r="AV6" s="22">
        <f t="shared" si="6"/>
        <v>362.02</v>
      </c>
      <c r="AW6" s="22">
        <f t="shared" si="6"/>
        <v>257.04000000000002</v>
      </c>
      <c r="AX6" s="22">
        <f t="shared" si="6"/>
        <v>300.04000000000002</v>
      </c>
      <c r="AY6" s="22">
        <f t="shared" si="6"/>
        <v>358.91</v>
      </c>
      <c r="AZ6" s="22">
        <f t="shared" si="6"/>
        <v>360.96</v>
      </c>
      <c r="BA6" s="22">
        <f t="shared" si="6"/>
        <v>351.29</v>
      </c>
      <c r="BB6" s="22">
        <f t="shared" si="6"/>
        <v>364.24</v>
      </c>
      <c r="BC6" s="22">
        <f t="shared" si="6"/>
        <v>369.82</v>
      </c>
      <c r="BD6" s="21" t="str">
        <f>IF(BD7="","",IF(BD7="-","【-】","【"&amp;SUBSTITUTE(TEXT(BD7,"#,##0.00"),"-","△")&amp;"】"))</f>
        <v>【243.36】</v>
      </c>
      <c r="BE6" s="22">
        <f>IF(BE7="",NA(),BE7)</f>
        <v>146.63</v>
      </c>
      <c r="BF6" s="22">
        <f t="shared" ref="BF6:BN6" si="7">IF(BF7="",NA(),BF7)</f>
        <v>164.07</v>
      </c>
      <c r="BG6" s="22">
        <f t="shared" si="7"/>
        <v>153.32</v>
      </c>
      <c r="BH6" s="22">
        <f t="shared" si="7"/>
        <v>196.61</v>
      </c>
      <c r="BI6" s="22">
        <f t="shared" si="7"/>
        <v>197.45</v>
      </c>
      <c r="BJ6" s="22">
        <f t="shared" si="7"/>
        <v>247.27</v>
      </c>
      <c r="BK6" s="22">
        <f t="shared" si="7"/>
        <v>239.18</v>
      </c>
      <c r="BL6" s="22">
        <f t="shared" si="7"/>
        <v>236.29</v>
      </c>
      <c r="BM6" s="22">
        <f t="shared" si="7"/>
        <v>238.77</v>
      </c>
      <c r="BN6" s="22">
        <f t="shared" si="7"/>
        <v>218.57</v>
      </c>
      <c r="BO6" s="21" t="str">
        <f>IF(BO7="","",IF(BO7="-","【-】","【"&amp;SUBSTITUTE(TEXT(BO7,"#,##0.00"),"-","△")&amp;"】"))</f>
        <v>【265.93】</v>
      </c>
      <c r="BP6" s="22">
        <f>IF(BP7="",NA(),BP7)</f>
        <v>125.09</v>
      </c>
      <c r="BQ6" s="22">
        <f t="shared" ref="BQ6:BY6" si="8">IF(BQ7="",NA(),BQ7)</f>
        <v>113.43</v>
      </c>
      <c r="BR6" s="22">
        <f t="shared" si="8"/>
        <v>120.37</v>
      </c>
      <c r="BS6" s="22">
        <f t="shared" si="8"/>
        <v>101.55</v>
      </c>
      <c r="BT6" s="22">
        <f t="shared" si="8"/>
        <v>106.67</v>
      </c>
      <c r="BU6" s="22">
        <f t="shared" si="8"/>
        <v>105.34</v>
      </c>
      <c r="BV6" s="22">
        <f t="shared" si="8"/>
        <v>101.89</v>
      </c>
      <c r="BW6" s="22">
        <f t="shared" si="8"/>
        <v>104.33</v>
      </c>
      <c r="BX6" s="22">
        <f t="shared" si="8"/>
        <v>98.85</v>
      </c>
      <c r="BY6" s="22">
        <f t="shared" si="8"/>
        <v>101.78</v>
      </c>
      <c r="BZ6" s="21" t="str">
        <f>IF(BZ7="","",IF(BZ7="-","【-】","【"&amp;SUBSTITUTE(TEXT(BZ7,"#,##0.00"),"-","△")&amp;"】"))</f>
        <v>【97.82】</v>
      </c>
      <c r="CA6" s="22">
        <f>IF(CA7="",NA(),CA7)</f>
        <v>132.12</v>
      </c>
      <c r="CB6" s="22">
        <f t="shared" ref="CB6:CJ6" si="9">IF(CB7="",NA(),CB7)</f>
        <v>131.46</v>
      </c>
      <c r="CC6" s="22">
        <f t="shared" si="9"/>
        <v>135.97</v>
      </c>
      <c r="CD6" s="22">
        <f t="shared" si="9"/>
        <v>140.02000000000001</v>
      </c>
      <c r="CE6" s="22">
        <f t="shared" si="9"/>
        <v>148.12</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58.68</v>
      </c>
      <c r="CM6" s="22">
        <f t="shared" ref="CM6:CU6" si="10">IF(CM7="",NA(),CM7)</f>
        <v>59.46</v>
      </c>
      <c r="CN6" s="22">
        <f t="shared" si="10"/>
        <v>59.05</v>
      </c>
      <c r="CO6" s="22">
        <f t="shared" si="10"/>
        <v>57.9</v>
      </c>
      <c r="CP6" s="22">
        <f t="shared" si="10"/>
        <v>57.42</v>
      </c>
      <c r="CQ6" s="22">
        <f t="shared" si="10"/>
        <v>62.05</v>
      </c>
      <c r="CR6" s="22">
        <f t="shared" si="10"/>
        <v>63.23</v>
      </c>
      <c r="CS6" s="22">
        <f t="shared" si="10"/>
        <v>62.59</v>
      </c>
      <c r="CT6" s="22">
        <f t="shared" si="10"/>
        <v>61.81</v>
      </c>
      <c r="CU6" s="22">
        <f t="shared" si="10"/>
        <v>62.35</v>
      </c>
      <c r="CV6" s="21" t="str">
        <f>IF(CV7="","",IF(CV7="-","【-】","【"&amp;SUBSTITUTE(TEXT(CV7,"#,##0.00"),"-","△")&amp;"】"))</f>
        <v>【59.81】</v>
      </c>
      <c r="CW6" s="22">
        <f>IF(CW7="",NA(),CW7)</f>
        <v>92.57</v>
      </c>
      <c r="CX6" s="22">
        <f t="shared" ref="CX6:DF6" si="11">IF(CX7="",NA(),CX7)</f>
        <v>93.17</v>
      </c>
      <c r="CY6" s="22">
        <f t="shared" si="11"/>
        <v>92.65</v>
      </c>
      <c r="CZ6" s="22">
        <f t="shared" si="11"/>
        <v>92.92</v>
      </c>
      <c r="DA6" s="22">
        <f t="shared" si="11"/>
        <v>92.76</v>
      </c>
      <c r="DB6" s="22">
        <f t="shared" si="11"/>
        <v>89.11</v>
      </c>
      <c r="DC6" s="22">
        <f t="shared" si="11"/>
        <v>89.35</v>
      </c>
      <c r="DD6" s="22">
        <f t="shared" si="11"/>
        <v>89.7</v>
      </c>
      <c r="DE6" s="22">
        <f t="shared" si="11"/>
        <v>89.24</v>
      </c>
      <c r="DF6" s="22">
        <f t="shared" si="11"/>
        <v>88.71</v>
      </c>
      <c r="DG6" s="21" t="str">
        <f>IF(DG7="","",IF(DG7="-","【-】","【"&amp;SUBSTITUTE(TEXT(DG7,"#,##0.00"),"-","△")&amp;"】"))</f>
        <v>【89.42】</v>
      </c>
      <c r="DH6" s="22">
        <f>IF(DH7="",NA(),DH7)</f>
        <v>40.71</v>
      </c>
      <c r="DI6" s="22">
        <f t="shared" ref="DI6:DQ6" si="12">IF(DI7="",NA(),DI7)</f>
        <v>40.79</v>
      </c>
      <c r="DJ6" s="22">
        <f t="shared" si="12"/>
        <v>41.67</v>
      </c>
      <c r="DK6" s="22">
        <f t="shared" si="12"/>
        <v>41.74</v>
      </c>
      <c r="DL6" s="22">
        <f t="shared" si="12"/>
        <v>42.28</v>
      </c>
      <c r="DM6" s="22">
        <f t="shared" si="12"/>
        <v>48.69</v>
      </c>
      <c r="DN6" s="22">
        <f t="shared" si="12"/>
        <v>49.62</v>
      </c>
      <c r="DO6" s="22">
        <f t="shared" si="12"/>
        <v>50.5</v>
      </c>
      <c r="DP6" s="22">
        <f t="shared" si="12"/>
        <v>51.28</v>
      </c>
      <c r="DQ6" s="22">
        <f t="shared" si="12"/>
        <v>51.95</v>
      </c>
      <c r="DR6" s="21" t="str">
        <f>IF(DR7="","",IF(DR7="-","【-】","【"&amp;SUBSTITUTE(TEXT(DR7,"#,##0.00"),"-","△")&amp;"】"))</f>
        <v>【52.02】</v>
      </c>
      <c r="DS6" s="22">
        <f>IF(DS7="",NA(),DS7)</f>
        <v>29.25</v>
      </c>
      <c r="DT6" s="22">
        <f t="shared" ref="DT6:EB6" si="13">IF(DT7="",NA(),DT7)</f>
        <v>29.62</v>
      </c>
      <c r="DU6" s="22">
        <f t="shared" si="13"/>
        <v>30.42</v>
      </c>
      <c r="DV6" s="22">
        <f t="shared" si="13"/>
        <v>31.13</v>
      </c>
      <c r="DW6" s="22">
        <f t="shared" si="13"/>
        <v>31.54</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1.58</v>
      </c>
      <c r="EE6" s="22">
        <f t="shared" ref="EE6:EM6" si="14">IF(EE7="",NA(),EE7)</f>
        <v>1.62</v>
      </c>
      <c r="EF6" s="22">
        <f t="shared" si="14"/>
        <v>1.29</v>
      </c>
      <c r="EG6" s="22">
        <f t="shared" si="14"/>
        <v>1.41</v>
      </c>
      <c r="EH6" s="22">
        <f t="shared" si="14"/>
        <v>1.5</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232203</v>
      </c>
      <c r="D7" s="24">
        <v>46</v>
      </c>
      <c r="E7" s="24">
        <v>1</v>
      </c>
      <c r="F7" s="24">
        <v>0</v>
      </c>
      <c r="G7" s="24">
        <v>1</v>
      </c>
      <c r="H7" s="24" t="s">
        <v>93</v>
      </c>
      <c r="I7" s="24" t="s">
        <v>94</v>
      </c>
      <c r="J7" s="24" t="s">
        <v>95</v>
      </c>
      <c r="K7" s="24" t="s">
        <v>96</v>
      </c>
      <c r="L7" s="24" t="s">
        <v>97</v>
      </c>
      <c r="M7" s="24" t="s">
        <v>98</v>
      </c>
      <c r="N7" s="25" t="s">
        <v>99</v>
      </c>
      <c r="O7" s="25">
        <v>82.22</v>
      </c>
      <c r="P7" s="25">
        <v>99.96</v>
      </c>
      <c r="Q7" s="25">
        <v>2530</v>
      </c>
      <c r="R7" s="25">
        <v>133592</v>
      </c>
      <c r="S7" s="25">
        <v>79.349999999999994</v>
      </c>
      <c r="T7" s="25">
        <v>1683.58</v>
      </c>
      <c r="U7" s="25">
        <v>133133</v>
      </c>
      <c r="V7" s="25">
        <v>79.3</v>
      </c>
      <c r="W7" s="25">
        <v>1678.85</v>
      </c>
      <c r="X7" s="25">
        <v>124.58</v>
      </c>
      <c r="Y7" s="25">
        <v>114.55</v>
      </c>
      <c r="Z7" s="25">
        <v>120.43</v>
      </c>
      <c r="AA7" s="25">
        <v>117.74</v>
      </c>
      <c r="AB7" s="25">
        <v>112.99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444.39</v>
      </c>
      <c r="AU7" s="25">
        <v>261.45</v>
      </c>
      <c r="AV7" s="25">
        <v>362.02</v>
      </c>
      <c r="AW7" s="25">
        <v>257.04000000000002</v>
      </c>
      <c r="AX7" s="25">
        <v>300.04000000000002</v>
      </c>
      <c r="AY7" s="25">
        <v>358.91</v>
      </c>
      <c r="AZ7" s="25">
        <v>360.96</v>
      </c>
      <c r="BA7" s="25">
        <v>351.29</v>
      </c>
      <c r="BB7" s="25">
        <v>364.24</v>
      </c>
      <c r="BC7" s="25">
        <v>369.82</v>
      </c>
      <c r="BD7" s="25">
        <v>243.36</v>
      </c>
      <c r="BE7" s="25">
        <v>146.63</v>
      </c>
      <c r="BF7" s="25">
        <v>164.07</v>
      </c>
      <c r="BG7" s="25">
        <v>153.32</v>
      </c>
      <c r="BH7" s="25">
        <v>196.61</v>
      </c>
      <c r="BI7" s="25">
        <v>197.45</v>
      </c>
      <c r="BJ7" s="25">
        <v>247.27</v>
      </c>
      <c r="BK7" s="25">
        <v>239.18</v>
      </c>
      <c r="BL7" s="25">
        <v>236.29</v>
      </c>
      <c r="BM7" s="25">
        <v>238.77</v>
      </c>
      <c r="BN7" s="25">
        <v>218.57</v>
      </c>
      <c r="BO7" s="25">
        <v>265.93</v>
      </c>
      <c r="BP7" s="25">
        <v>125.09</v>
      </c>
      <c r="BQ7" s="25">
        <v>113.43</v>
      </c>
      <c r="BR7" s="25">
        <v>120.37</v>
      </c>
      <c r="BS7" s="25">
        <v>101.55</v>
      </c>
      <c r="BT7" s="25">
        <v>106.67</v>
      </c>
      <c r="BU7" s="25">
        <v>105.34</v>
      </c>
      <c r="BV7" s="25">
        <v>101.89</v>
      </c>
      <c r="BW7" s="25">
        <v>104.33</v>
      </c>
      <c r="BX7" s="25">
        <v>98.85</v>
      </c>
      <c r="BY7" s="25">
        <v>101.78</v>
      </c>
      <c r="BZ7" s="25">
        <v>97.82</v>
      </c>
      <c r="CA7" s="25">
        <v>132.12</v>
      </c>
      <c r="CB7" s="25">
        <v>131.46</v>
      </c>
      <c r="CC7" s="25">
        <v>135.97</v>
      </c>
      <c r="CD7" s="25">
        <v>140.02000000000001</v>
      </c>
      <c r="CE7" s="25">
        <v>148.12</v>
      </c>
      <c r="CF7" s="25">
        <v>159.6</v>
      </c>
      <c r="CG7" s="25">
        <v>156.32</v>
      </c>
      <c r="CH7" s="25">
        <v>157.4</v>
      </c>
      <c r="CI7" s="25">
        <v>162.61000000000001</v>
      </c>
      <c r="CJ7" s="25">
        <v>163.94</v>
      </c>
      <c r="CK7" s="25">
        <v>177.56</v>
      </c>
      <c r="CL7" s="25">
        <v>58.68</v>
      </c>
      <c r="CM7" s="25">
        <v>59.46</v>
      </c>
      <c r="CN7" s="25">
        <v>59.05</v>
      </c>
      <c r="CO7" s="25">
        <v>57.9</v>
      </c>
      <c r="CP7" s="25">
        <v>57.42</v>
      </c>
      <c r="CQ7" s="25">
        <v>62.05</v>
      </c>
      <c r="CR7" s="25">
        <v>63.23</v>
      </c>
      <c r="CS7" s="25">
        <v>62.59</v>
      </c>
      <c r="CT7" s="25">
        <v>61.81</v>
      </c>
      <c r="CU7" s="25">
        <v>62.35</v>
      </c>
      <c r="CV7" s="25">
        <v>59.81</v>
      </c>
      <c r="CW7" s="25">
        <v>92.57</v>
      </c>
      <c r="CX7" s="25">
        <v>93.17</v>
      </c>
      <c r="CY7" s="25">
        <v>92.65</v>
      </c>
      <c r="CZ7" s="25">
        <v>92.92</v>
      </c>
      <c r="DA7" s="25">
        <v>92.76</v>
      </c>
      <c r="DB7" s="25">
        <v>89.11</v>
      </c>
      <c r="DC7" s="25">
        <v>89.35</v>
      </c>
      <c r="DD7" s="25">
        <v>89.7</v>
      </c>
      <c r="DE7" s="25">
        <v>89.24</v>
      </c>
      <c r="DF7" s="25">
        <v>88.71</v>
      </c>
      <c r="DG7" s="25">
        <v>89.42</v>
      </c>
      <c r="DH7" s="25">
        <v>40.71</v>
      </c>
      <c r="DI7" s="25">
        <v>40.79</v>
      </c>
      <c r="DJ7" s="25">
        <v>41.67</v>
      </c>
      <c r="DK7" s="25">
        <v>41.74</v>
      </c>
      <c r="DL7" s="25">
        <v>42.28</v>
      </c>
      <c r="DM7" s="25">
        <v>48.69</v>
      </c>
      <c r="DN7" s="25">
        <v>49.62</v>
      </c>
      <c r="DO7" s="25">
        <v>50.5</v>
      </c>
      <c r="DP7" s="25">
        <v>51.28</v>
      </c>
      <c r="DQ7" s="25">
        <v>51.95</v>
      </c>
      <c r="DR7" s="25">
        <v>52.02</v>
      </c>
      <c r="DS7" s="25">
        <v>29.25</v>
      </c>
      <c r="DT7" s="25">
        <v>29.62</v>
      </c>
      <c r="DU7" s="25">
        <v>30.42</v>
      </c>
      <c r="DV7" s="25">
        <v>31.13</v>
      </c>
      <c r="DW7" s="25">
        <v>31.54</v>
      </c>
      <c r="DX7" s="25">
        <v>18.260000000000002</v>
      </c>
      <c r="DY7" s="25">
        <v>19.510000000000002</v>
      </c>
      <c r="DZ7" s="25">
        <v>21.19</v>
      </c>
      <c r="EA7" s="25">
        <v>22.64</v>
      </c>
      <c r="EB7" s="25">
        <v>24.49</v>
      </c>
      <c r="EC7" s="25">
        <v>25.37</v>
      </c>
      <c r="ED7" s="25">
        <v>1.58</v>
      </c>
      <c r="EE7" s="25">
        <v>1.62</v>
      </c>
      <c r="EF7" s="25">
        <v>1.29</v>
      </c>
      <c r="EG7" s="25">
        <v>1.41</v>
      </c>
      <c r="EH7" s="25">
        <v>1.5</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2025-01-29T00:30:43Z</cp:lastPrinted>
  <dcterms:created xsi:type="dcterms:W3CDTF">2025-01-24T06:50:36Z</dcterms:created>
  <dcterms:modified xsi:type="dcterms:W3CDTF">2025-02-18T00:23:41Z</dcterms:modified>
  <cp:category/>
</cp:coreProperties>
</file>