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1 水道\"/>
    </mc:Choice>
  </mc:AlternateContent>
  <xr:revisionPtr revIDLastSave="0" documentId="13_ncr:1_{21A8D0C7-E3BD-4CDD-83C9-9F57F92A61D2}" xr6:coauthVersionLast="47" xr6:coauthVersionMax="47" xr10:uidLastSave="{00000000-0000-0000-0000-000000000000}"/>
  <workbookProtection workbookAlgorithmName="SHA-512" workbookHashValue="IcnMbTlq/ABDbKgK5ymaVUYgiEnYc7xN+yw+EBZGr9DgU0ZKEoIR76AqhAoCkrZGt4qcabaNAbl44oqOlSAj0A==" workbookSaltValue="qrt2/K1Pgt7mKV5IQ33Dww=="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O6" i="5"/>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G85" i="4"/>
  <c r="F85" i="4"/>
  <c r="BB10" i="4"/>
  <c r="AT10" i="4"/>
  <c r="AL10" i="4"/>
  <c r="P10" i="4"/>
  <c r="I10" i="4"/>
  <c r="BB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<sst xmlns="http://schemas.openxmlformats.org/spreadsheetml/2006/main" count="228" uniqueCount="113">
  <si>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</si>
  <si>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</si>
  <si>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</si>
  <si>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</si>
  <si>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</si>
  <si>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</si>
  <si>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</si>
  <si>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</si>
  <si>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</si>
  <si>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</si>
  <si>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</si>
  <si>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</si>
  <si>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</si>
  <si>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</si>
  <si>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</si>
  <si>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</si>
  <si>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</si>
  <si>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</si>
  <si>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</si>
  <si>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</si>
  <si>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</si>
  <si>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</si>
  <si>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</si>
  <si>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</si>
  <si>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</si>
  <si>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</si>
  <si>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</si>
  <si>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</si>
  <si>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</si>
  <si>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</si>
  <si>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</si>
  <si>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</si>
  <si>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</si>
  <si>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</si>
  <si>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</si>
  <si>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</si>
  <si>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</si>
  <si>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</si>
  <si>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</si>
  <si>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</si>
  <si>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</si>
  <si>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</si>
  <si>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</si>
  <si>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</si>
  <si>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</si>
  <si>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</si>
  <si>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</si>
  <si>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</si>
  <si>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</si>
  <si>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</si>
  <si>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</si>
  <si>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</si>
  <si>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</si>
  <si>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</si>
  <si>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</si>
  <si>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</si>
  <si>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</si>
  <si>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</si>
  <si>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</si>
  <si>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</si>
  <si>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</si>
  <si>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</si>
  <si>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</si>
  <si>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</si>
  <si>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</si>
  <si>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</si>
  <si>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</si>
  <si>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</si>
  <si>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</si>
  <si>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</si>
  <si>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</si>
  <si>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</si>
  <si>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</si>
  <si>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</si>
  <si>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</si>
  <si>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</si>
  <si>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</si>
  <si>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</si>
  <si>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</si>
  <si>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</si>
  <si>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</si>
  <si>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</si>
  <si>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</si>
  <si>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</si>
  <si>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</si>
  <si>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</si>
  <si>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</si>
  <si>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</si>
  <si>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</si>
  <si>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</si>
  <si>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</si>
  <si>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</si>
  <si>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</si>
  <si>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新城市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</si>
  <si>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</si>
  <si>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</si>
  <si>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</si>
  <si>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</si>
  <si>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</si>
  <si>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</si>
  <si>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</si>
  <si>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</si>
  <si>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</si>
  <si>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</si>
  <si>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</si>
  <si>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</si>
  <si>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</si>
  <si>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</si>
  <si>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</si>
  <si>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</si>
  <si>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有形固定資産減価償却率は、ほぼ類似団体平均値を推移していましたが、簡易水道事業統合により平均値を下回っています。これは、簡易水道事業の資産引継ぎ及び統合前の更新整備によるものと考えられます。
　②管路経年化率は、類似団体平均値を上回り今後も耐用年数を経過する管路の増加が見込まれます。
　③管路更新率は、類似団体平均値を下回っています。財源の問題や職員のマンパワーの制限により、なかなか更新が進まない状況となっています。
　本市は施設等が多く、今後の更新費用の増加が見込まれます。施設の統廃合などにより効率的な施設運用を図り、計画的な施設更新、事業の平準化を行う必要があります。</t>
    <rPh sb="154" eb="158">
      <t>ルイジダンタイ</t>
    </rPh>
    <rPh sb="158" eb="160">
      <t>ヘイキン</t>
    </rPh>
    <rPh sb="160" eb="161">
      <t>チ</t>
    </rPh>
    <rPh sb="162" eb="164">
      <t>シタマワ</t>
    </rPh>
    <rPh sb="170" eb="172">
      <t>ザイゲン</t>
    </rPh>
    <rPh sb="173" eb="175">
      <t>モンダイ</t>
    </rPh>
    <rPh sb="176" eb="178">
      <t>ショクイン</t>
    </rPh>
    <rPh sb="185" eb="187">
      <t>セイゲン</t>
    </rPh>
    <rPh sb="195" eb="197">
      <t>コウシン</t>
    </rPh>
    <rPh sb="198" eb="199">
      <t>スス</t>
    </rPh>
    <rPh sb="202" eb="204">
      <t>ジョウキョウ</t>
    </rPh>
    <phoneticPr fontId="17"/>
  </si>
  <si>
    <t>　①経常収支比率は、令和5年と令和6年の2段階で行った1段階目の料金改定により、料金収入が増加し、0.97ポイント増加しましたが、類似団体平均値を大きく下回っています。今後については、令和6年にも2段階目の料金改定を行うため、経常収支比率は改善する見込みです。
　③流動比率は、類似団体平均値を大きく下回っていましたが、簡易水道事業の企業債引継ぎにより、さらに比率が大きく低下しました。④企業債残高対給水収益比率についても同様の理由により比率が大幅に増加し、類似団体平均値を大きく上回っています。しかしながら、年々企業債の圧縮に努めており、昨年より41.53ポイント減少しています。
　⑤料金回収率は、令和5年と令和6年の2段階で行った1段階目の料金改定により、昨年度より3.41ポイント改善しましたが、類似団体平均値を大きく下回っています。令和6年にも2段階目の料金改定を行うため、料金回収率は改善する見込みです。　
　⑥給水原価は、類似団体平均値前後を推移していましたが、簡易水道事業を統合したことによる費用の増加により類似団体平均値を大きく上回り、ほぼ横ばいを推移しています。
　⑦施設利用率は、類似団体平均値を大きく上回っていましたが、簡易水道事業の施設引継ぎにより数値が低下しています。
　⑧有収率は、類似団体平均値以上を維持していましたが、簡易水道事業統合により数値が大きく低下し、団体平均値を下回っています。これは、旧簡易水道地区に自主防災のため多くの消火栓が設置されており水質維持のための放水が多く、また漏水が要因と考えられます。老朽化した管路の更新を進め、継続的に漏水対策を行い有収率の向上を図る必要があります。</t>
    <rPh sb="15" eb="17">
      <t>レイワ</t>
    </rPh>
    <rPh sb="18" eb="19">
      <t>ネン</t>
    </rPh>
    <rPh sb="21" eb="23">
      <t>ダンカイ</t>
    </rPh>
    <rPh sb="24" eb="25">
      <t>オコナ</t>
    </rPh>
    <rPh sb="40" eb="42">
      <t>リョウキン</t>
    </rPh>
    <rPh sb="42" eb="44">
      <t>シュウニュウ</t>
    </rPh>
    <rPh sb="45" eb="47">
      <t>ゾウカ</t>
    </rPh>
    <rPh sb="57" eb="59">
      <t>ゾウカ</t>
    </rPh>
    <rPh sb="65" eb="67">
      <t>ルイジ</t>
    </rPh>
    <rPh sb="84" eb="86">
      <t>コンゴ</t>
    </rPh>
    <rPh sb="92" eb="94">
      <t>レイワ</t>
    </rPh>
    <rPh sb="95" eb="96">
      <t>ネン</t>
    </rPh>
    <rPh sb="99" eb="102">
      <t>ダンカイメ</t>
    </rPh>
    <rPh sb="103" eb="105">
      <t>リョウキン</t>
    </rPh>
    <rPh sb="105" eb="107">
      <t>カイテイ</t>
    </rPh>
    <rPh sb="108" eb="109">
      <t>オコナ</t>
    </rPh>
    <rPh sb="113" eb="115">
      <t>ケイジョウ</t>
    </rPh>
    <rPh sb="115" eb="117">
      <t>シュウシ</t>
    </rPh>
    <rPh sb="117" eb="119">
      <t>ヒリツ</t>
    </rPh>
    <rPh sb="120" eb="122">
      <t>カイゼン</t>
    </rPh>
    <rPh sb="124" eb="126">
      <t>ミコ</t>
    </rPh>
    <rPh sb="255" eb="257">
      <t>ネンネン</t>
    </rPh>
    <rPh sb="257" eb="259">
      <t>キギョウ</t>
    </rPh>
    <rPh sb="259" eb="260">
      <t>サイ</t>
    </rPh>
    <rPh sb="261" eb="263">
      <t>アッシュク</t>
    </rPh>
    <rPh sb="264" eb="265">
      <t>ツト</t>
    </rPh>
    <rPh sb="270" eb="272">
      <t>サクネン</t>
    </rPh>
    <rPh sb="283" eb="285">
      <t>ゲンショウ</t>
    </rPh>
    <rPh sb="294" eb="296">
      <t>リョウキン</t>
    </rPh>
    <rPh sb="296" eb="299">
      <t>カイシュウリツ</t>
    </rPh>
    <rPh sb="331" eb="332">
      <t>サク</t>
    </rPh>
    <rPh sb="361" eb="364">
      <t>サクネンド</t>
    </rPh>
    <rPh sb="422" eb="424">
      <t>リョウキン</t>
    </rPh>
    <rPh sb="424" eb="426">
      <t>カイシュウ</t>
    </rPh>
    <rPh sb="426" eb="427">
      <t>リツ</t>
    </rPh>
    <rPh sb="428" eb="430">
      <t>カイゼン</t>
    </rPh>
    <rPh sb="432" eb="434">
      <t>ミコ</t>
    </rPh>
    <rPh sb="627" eb="628">
      <t>ダン</t>
    </rPh>
    <phoneticPr fontId="17"/>
  </si>
  <si>
    <t>　使用水量の減少傾向が続く一方、施設の更新需要の増大、耐震化に伴う支出が増加する状況にあります。さらに簡易水道事業との統合により厳しい経営状況が続いています。そのため令和5年より2段階の料金改定を行いました。今後も、将来を見据えた適切な施設整備を行い、引続き効率的な経営により経費削減に取組み、適正な料金についての検討を行い、経営の健全化を目指します。
　</t>
    <rPh sb="83" eb="85">
      <t>レイワ</t>
    </rPh>
    <rPh sb="90" eb="92">
      <t>ダンカイ</t>
    </rPh>
    <rPh sb="93" eb="95">
      <t>リョウキン</t>
    </rPh>
    <rPh sb="95" eb="97">
      <t>カイテイ</t>
    </rPh>
    <rPh sb="98" eb="99">
      <t>オコナ</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</si>
</sst>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font>
    <font>
      <sz val="6"/>
      <name val="ＭＳ Ｐゴシック"/>
      <family val="3"/>
    </font>
    <font>
      <sz val="11"/>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1.22</c:v>
                </c:pt>
                <c:pt idx="1">
                  <c:v>0.96</c:v>
                </c:pt>
                <c:pt idx="2">
                  <c:v>0.54</c:v>
                </c:pt>
                <c:pt idx="3">
                  <c:v>0.48</c:v>
                </c:pt>
                <c:pt idx="4">
                  <c:v>0.3</c:v>
                </c:pt>
              </c:numCache>
            </c:numRef>
          </c:val>
          <c:extLst>
            <c:ext xmlns:c16="http://schemas.microsoft.com/office/drawing/2014/chart" uri="{C3380CC4-5D6E-409C-BE32-E72D297353CC}">
              <c16:uniqueId val="{00000000-6C67-48B8-B689-B6A4704E781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6C67-48B8-B689-B6A4704E781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62.1</c:v>
                </c:pt>
                <c:pt idx="1">
                  <c:v>65.42</c:v>
                </c:pt>
                <c:pt idx="2">
                  <c:v>65.930000000000007</c:v>
                </c:pt>
                <c:pt idx="3">
                  <c:v>64.260000000000005</c:v>
                </c:pt>
                <c:pt idx="4">
                  <c:v>60.98</c:v>
                </c:pt>
              </c:numCache>
            </c:numRef>
          </c:val>
          <c:extLst>
            <c:ext xmlns:c16="http://schemas.microsoft.com/office/drawing/2014/chart" uri="{C3380CC4-5D6E-409C-BE32-E72D297353CC}">
              <c16:uniqueId val="{00000000-9825-4AD7-B099-633317B036A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9825-4AD7-B099-633317B036A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81.55</c:v>
                </c:pt>
                <c:pt idx="1">
                  <c:v>77.62</c:v>
                </c:pt>
                <c:pt idx="2">
                  <c:v>76.8</c:v>
                </c:pt>
                <c:pt idx="3">
                  <c:v>77.41</c:v>
                </c:pt>
                <c:pt idx="4">
                  <c:v>79.02</c:v>
                </c:pt>
              </c:numCache>
            </c:numRef>
          </c:val>
          <c:extLst>
            <c:ext xmlns:c16="http://schemas.microsoft.com/office/drawing/2014/chart" uri="{C3380CC4-5D6E-409C-BE32-E72D297353CC}">
              <c16:uniqueId val="{00000000-AAA5-408F-92DA-E8D86C6354C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AAA5-408F-92DA-E8D86C6354C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102.44</c:v>
                </c:pt>
                <c:pt idx="1">
                  <c:v>99.68</c:v>
                </c:pt>
                <c:pt idx="2">
                  <c:v>104.69</c:v>
                </c:pt>
                <c:pt idx="3">
                  <c:v>97.78</c:v>
                </c:pt>
                <c:pt idx="4">
                  <c:v>98.75</c:v>
                </c:pt>
              </c:numCache>
            </c:numRef>
          </c:val>
          <c:extLst>
            <c:ext xmlns:c16="http://schemas.microsoft.com/office/drawing/2014/chart" uri="{C3380CC4-5D6E-409C-BE32-E72D297353CC}">
              <c16:uniqueId val="{00000000-8585-422B-8DBB-78EDA663F47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8585-422B-8DBB-78EDA663F47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36.11</c:v>
                </c:pt>
                <c:pt idx="1">
                  <c:v>38.21</c:v>
                </c:pt>
                <c:pt idx="2">
                  <c:v>40.44</c:v>
                </c:pt>
                <c:pt idx="3">
                  <c:v>42.03</c:v>
                </c:pt>
                <c:pt idx="4">
                  <c:v>44.14</c:v>
                </c:pt>
              </c:numCache>
            </c:numRef>
          </c:val>
          <c:extLst>
            <c:ext xmlns:c16="http://schemas.microsoft.com/office/drawing/2014/chart" uri="{C3380CC4-5D6E-409C-BE32-E72D297353CC}">
              <c16:uniqueId val="{00000000-34D8-49D5-A3CA-75859B117A8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34D8-49D5-A3CA-75859B117A8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19.55</c:v>
                </c:pt>
                <c:pt idx="1">
                  <c:v>21.81</c:v>
                </c:pt>
                <c:pt idx="2">
                  <c:v>25.44</c:v>
                </c:pt>
                <c:pt idx="3">
                  <c:v>26.33</c:v>
                </c:pt>
                <c:pt idx="4">
                  <c:v>32.22</c:v>
                </c:pt>
              </c:numCache>
            </c:numRef>
          </c:val>
          <c:extLst>
            <c:ext xmlns:c16="http://schemas.microsoft.com/office/drawing/2014/chart" uri="{C3380CC4-5D6E-409C-BE32-E72D297353CC}">
              <c16:uniqueId val="{00000000-A4EA-4903-B065-D959D7E7424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A4EA-4903-B065-D959D7E7424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64-41A2-8C3A-38A06041A33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8664-41A2-8C3A-38A06041A33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111.69</c:v>
                </c:pt>
                <c:pt idx="1">
                  <c:v>109.42</c:v>
                </c:pt>
                <c:pt idx="2">
                  <c:v>130.62</c:v>
                </c:pt>
                <c:pt idx="3">
                  <c:v>120.54</c:v>
                </c:pt>
                <c:pt idx="4">
                  <c:v>116.87</c:v>
                </c:pt>
              </c:numCache>
            </c:numRef>
          </c:val>
          <c:extLst>
            <c:ext xmlns:c16="http://schemas.microsoft.com/office/drawing/2014/chart" uri="{C3380CC4-5D6E-409C-BE32-E72D297353CC}">
              <c16:uniqueId val="{00000000-1885-4147-9642-DA71C455DCC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1885-4147-9642-DA71C455DCC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728.65</c:v>
                </c:pt>
                <c:pt idx="1">
                  <c:v>673.92</c:v>
                </c:pt>
                <c:pt idx="2">
                  <c:v>632.83000000000004</c:v>
                </c:pt>
                <c:pt idx="3">
                  <c:v>619.47</c:v>
                </c:pt>
                <c:pt idx="4">
                  <c:v>577.94000000000005</c:v>
                </c:pt>
              </c:numCache>
            </c:numRef>
          </c:val>
          <c:extLst>
            <c:ext xmlns:c16="http://schemas.microsoft.com/office/drawing/2014/chart" uri="{C3380CC4-5D6E-409C-BE32-E72D297353CC}">
              <c16:uniqueId val="{00000000-89A6-41C1-8702-69873866CC5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89A6-41C1-8702-69873866CC5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74.94</c:v>
                </c:pt>
                <c:pt idx="1">
                  <c:v>81</c:v>
                </c:pt>
                <c:pt idx="2">
                  <c:v>86.85</c:v>
                </c:pt>
                <c:pt idx="3">
                  <c:v>81.260000000000005</c:v>
                </c:pt>
                <c:pt idx="4">
                  <c:v>84.67</c:v>
                </c:pt>
              </c:numCache>
            </c:numRef>
          </c:val>
          <c:extLst>
            <c:ext xmlns:c16="http://schemas.microsoft.com/office/drawing/2014/chart" uri="{C3380CC4-5D6E-409C-BE32-E72D297353CC}">
              <c16:uniqueId val="{00000000-73E5-4224-BCA3-9BD3122892C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73E5-4224-BCA3-9BD3122892C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235.36</c:v>
                </c:pt>
                <c:pt idx="1">
                  <c:v>233.03</c:v>
                </c:pt>
                <c:pt idx="2">
                  <c:v>222.46</c:v>
                </c:pt>
                <c:pt idx="3">
                  <c:v>239.84</c:v>
                </c:pt>
                <c:pt idx="4">
                  <c:v>242.62</c:v>
                </c:pt>
              </c:numCache>
            </c:numRef>
          </c:val>
          <c:extLst>
            <c:ext xmlns:c16="http://schemas.microsoft.com/office/drawing/2014/chart" uri="{C3380CC4-5D6E-409C-BE32-E72D297353CC}">
              <c16:uniqueId val="{00000000-E77D-49AC-B465-051448D7ED9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E77D-49AC-B465-051448D7ED9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愛知県　新城市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69"/>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1" t="s">
        <v>9</v>
      </c>
      <c r="BM7" s="82"/>
      <c r="BN7" s="82"/>
      <c r="BO7" s="82"/>
      <c r="BP7" s="82"/>
      <c r="BQ7" s="82"/>
      <c r="BR7" s="82"/>
      <c r="BS7" s="82"/>
      <c r="BT7" s="82"/>
      <c r="BU7" s="82"/>
      <c r="BV7" s="82"/>
      <c r="BW7" s="82"/>
      <c r="BX7" s="82"/>
      <c r="BY7" s="83"/>
    </row>
    <row r="8" spans="1:78" ht="18.75" customHeight="1" x14ac:dyDescent="0.2">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A5</v>
      </c>
      <c r="X8" s="77"/>
      <c r="Y8" s="77"/>
      <c r="Z8" s="77"/>
      <c r="AA8" s="77"/>
      <c r="AB8" s="77"/>
      <c r="AC8" s="77"/>
      <c r="AD8" s="77" t="str">
        <f>データ!$M$6</f>
        <v>非設置</v>
      </c>
      <c r="AE8" s="77"/>
      <c r="AF8" s="77"/>
      <c r="AG8" s="77"/>
      <c r="AH8" s="77"/>
      <c r="AI8" s="77"/>
      <c r="AJ8" s="77"/>
      <c r="AK8" s="2"/>
      <c r="AL8" s="68">
        <f>データ!$R$6</f>
        <v>43122</v>
      </c>
      <c r="AM8" s="68"/>
      <c r="AN8" s="68"/>
      <c r="AO8" s="68"/>
      <c r="AP8" s="68"/>
      <c r="AQ8" s="68"/>
      <c r="AR8" s="68"/>
      <c r="AS8" s="68"/>
      <c r="AT8" s="36">
        <f>データ!$S$6</f>
        <v>499.23</v>
      </c>
      <c r="AU8" s="37"/>
      <c r="AV8" s="37"/>
      <c r="AW8" s="37"/>
      <c r="AX8" s="37"/>
      <c r="AY8" s="37"/>
      <c r="AZ8" s="37"/>
      <c r="BA8" s="37"/>
      <c r="BB8" s="57">
        <f>データ!$T$6</f>
        <v>86.38</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2">
      <c r="A9" s="2"/>
      <c r="B9" s="47" t="s">
        <v>12</v>
      </c>
      <c r="C9" s="48"/>
      <c r="D9" s="48"/>
      <c r="E9" s="48"/>
      <c r="F9" s="48"/>
      <c r="G9" s="48"/>
      <c r="H9" s="48"/>
      <c r="I9" s="47" t="s">
        <v>13</v>
      </c>
      <c r="J9" s="48"/>
      <c r="K9" s="48"/>
      <c r="L9" s="48"/>
      <c r="M9" s="48"/>
      <c r="N9" s="48"/>
      <c r="O9" s="69"/>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2">
      <c r="A10" s="2"/>
      <c r="B10" s="36" t="str">
        <f>データ!$N$6</f>
        <v>-</v>
      </c>
      <c r="C10" s="37"/>
      <c r="D10" s="37"/>
      <c r="E10" s="37"/>
      <c r="F10" s="37"/>
      <c r="G10" s="37"/>
      <c r="H10" s="37"/>
      <c r="I10" s="36">
        <f>データ!$O$6</f>
        <v>62.44</v>
      </c>
      <c r="J10" s="37"/>
      <c r="K10" s="37"/>
      <c r="L10" s="37"/>
      <c r="M10" s="37"/>
      <c r="N10" s="37"/>
      <c r="O10" s="67"/>
      <c r="P10" s="57">
        <f>データ!$P$6</f>
        <v>99.09</v>
      </c>
      <c r="Q10" s="57"/>
      <c r="R10" s="57"/>
      <c r="S10" s="57"/>
      <c r="T10" s="57"/>
      <c r="U10" s="57"/>
      <c r="V10" s="57"/>
      <c r="W10" s="68">
        <f>データ!$Q$6</f>
        <v>3289</v>
      </c>
      <c r="X10" s="68"/>
      <c r="Y10" s="68"/>
      <c r="Z10" s="68"/>
      <c r="AA10" s="68"/>
      <c r="AB10" s="68"/>
      <c r="AC10" s="68"/>
      <c r="AD10" s="2"/>
      <c r="AE10" s="2"/>
      <c r="AF10" s="2"/>
      <c r="AG10" s="2"/>
      <c r="AH10" s="2"/>
      <c r="AI10" s="2"/>
      <c r="AJ10" s="2"/>
      <c r="AK10" s="2"/>
      <c r="AL10" s="68">
        <f>データ!$U$6</f>
        <v>42395</v>
      </c>
      <c r="AM10" s="68"/>
      <c r="AN10" s="68"/>
      <c r="AO10" s="68"/>
      <c r="AP10" s="68"/>
      <c r="AQ10" s="68"/>
      <c r="AR10" s="68"/>
      <c r="AS10" s="68"/>
      <c r="AT10" s="36">
        <f>データ!$V$6</f>
        <v>211.2</v>
      </c>
      <c r="AU10" s="37"/>
      <c r="AV10" s="37"/>
      <c r="AW10" s="37"/>
      <c r="AX10" s="37"/>
      <c r="AY10" s="37"/>
      <c r="AZ10" s="37"/>
      <c r="BA10" s="37"/>
      <c r="BB10" s="57">
        <f>データ!$W$6</f>
        <v>200.73</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2">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110</v>
      </c>
      <c r="BM47" s="42"/>
      <c r="BN47" s="42"/>
      <c r="BO47" s="42"/>
      <c r="BP47" s="42"/>
      <c r="BQ47" s="42"/>
      <c r="BR47" s="42"/>
      <c r="BS47" s="42"/>
      <c r="BT47" s="42"/>
      <c r="BU47" s="42"/>
      <c r="BV47" s="42"/>
      <c r="BW47" s="42"/>
      <c r="BX47" s="42"/>
      <c r="BY47" s="42"/>
      <c r="BZ47" s="4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42"/>
      <c r="BN48" s="42"/>
      <c r="BO48" s="42"/>
      <c r="BP48" s="42"/>
      <c r="BQ48" s="42"/>
      <c r="BR48" s="42"/>
      <c r="BS48" s="42"/>
      <c r="BT48" s="42"/>
      <c r="BU48" s="42"/>
      <c r="BV48" s="42"/>
      <c r="BW48" s="42"/>
      <c r="BX48" s="42"/>
      <c r="BY48" s="42"/>
      <c r="BZ48" s="4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42"/>
      <c r="BN49" s="42"/>
      <c r="BO49" s="42"/>
      <c r="BP49" s="42"/>
      <c r="BQ49" s="42"/>
      <c r="BR49" s="42"/>
      <c r="BS49" s="42"/>
      <c r="BT49" s="42"/>
      <c r="BU49" s="42"/>
      <c r="BV49" s="42"/>
      <c r="BW49" s="42"/>
      <c r="BX49" s="42"/>
      <c r="BY49" s="42"/>
      <c r="BZ49" s="4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42"/>
      <c r="BN50" s="42"/>
      <c r="BO50" s="42"/>
      <c r="BP50" s="42"/>
      <c r="BQ50" s="42"/>
      <c r="BR50" s="42"/>
      <c r="BS50" s="42"/>
      <c r="BT50" s="42"/>
      <c r="BU50" s="42"/>
      <c r="BV50" s="42"/>
      <c r="BW50" s="42"/>
      <c r="BX50" s="42"/>
      <c r="BY50" s="42"/>
      <c r="BZ50" s="4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42"/>
      <c r="BN51" s="42"/>
      <c r="BO51" s="42"/>
      <c r="BP51" s="42"/>
      <c r="BQ51" s="42"/>
      <c r="BR51" s="42"/>
      <c r="BS51" s="42"/>
      <c r="BT51" s="42"/>
      <c r="BU51" s="42"/>
      <c r="BV51" s="42"/>
      <c r="BW51" s="42"/>
      <c r="BX51" s="42"/>
      <c r="BY51" s="42"/>
      <c r="BZ51" s="4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42"/>
      <c r="BN52" s="42"/>
      <c r="BO52" s="42"/>
      <c r="BP52" s="42"/>
      <c r="BQ52" s="42"/>
      <c r="BR52" s="42"/>
      <c r="BS52" s="42"/>
      <c r="BT52" s="42"/>
      <c r="BU52" s="42"/>
      <c r="BV52" s="42"/>
      <c r="BW52" s="42"/>
      <c r="BX52" s="42"/>
      <c r="BY52" s="42"/>
      <c r="BZ52" s="4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42"/>
      <c r="BN53" s="42"/>
      <c r="BO53" s="42"/>
      <c r="BP53" s="42"/>
      <c r="BQ53" s="42"/>
      <c r="BR53" s="42"/>
      <c r="BS53" s="42"/>
      <c r="BT53" s="42"/>
      <c r="BU53" s="42"/>
      <c r="BV53" s="42"/>
      <c r="BW53" s="42"/>
      <c r="BX53" s="42"/>
      <c r="BY53" s="42"/>
      <c r="BZ53" s="4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42"/>
      <c r="BN54" s="42"/>
      <c r="BO54" s="42"/>
      <c r="BP54" s="42"/>
      <c r="BQ54" s="42"/>
      <c r="BR54" s="42"/>
      <c r="BS54" s="42"/>
      <c r="BT54" s="42"/>
      <c r="BU54" s="42"/>
      <c r="BV54" s="42"/>
      <c r="BW54" s="42"/>
      <c r="BX54" s="42"/>
      <c r="BY54" s="42"/>
      <c r="BZ54" s="4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42"/>
      <c r="BN55" s="42"/>
      <c r="BO55" s="42"/>
      <c r="BP55" s="42"/>
      <c r="BQ55" s="42"/>
      <c r="BR55" s="42"/>
      <c r="BS55" s="42"/>
      <c r="BT55" s="42"/>
      <c r="BU55" s="42"/>
      <c r="BV55" s="42"/>
      <c r="BW55" s="42"/>
      <c r="BX55" s="42"/>
      <c r="BY55" s="42"/>
      <c r="BZ55" s="4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42"/>
      <c r="BN56" s="42"/>
      <c r="BO56" s="42"/>
      <c r="BP56" s="42"/>
      <c r="BQ56" s="42"/>
      <c r="BR56" s="42"/>
      <c r="BS56" s="42"/>
      <c r="BT56" s="42"/>
      <c r="BU56" s="42"/>
      <c r="BV56" s="42"/>
      <c r="BW56" s="42"/>
      <c r="BX56" s="42"/>
      <c r="BY56" s="42"/>
      <c r="BZ56" s="4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42"/>
      <c r="BN57" s="42"/>
      <c r="BO57" s="42"/>
      <c r="BP57" s="42"/>
      <c r="BQ57" s="42"/>
      <c r="BR57" s="42"/>
      <c r="BS57" s="42"/>
      <c r="BT57" s="42"/>
      <c r="BU57" s="42"/>
      <c r="BV57" s="42"/>
      <c r="BW57" s="42"/>
      <c r="BX57" s="42"/>
      <c r="BY57" s="42"/>
      <c r="BZ57" s="4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42"/>
      <c r="BN58" s="42"/>
      <c r="BO58" s="42"/>
      <c r="BP58" s="42"/>
      <c r="BQ58" s="42"/>
      <c r="BR58" s="42"/>
      <c r="BS58" s="42"/>
      <c r="BT58" s="42"/>
      <c r="BU58" s="42"/>
      <c r="BV58" s="42"/>
      <c r="BW58" s="42"/>
      <c r="BX58" s="42"/>
      <c r="BY58" s="42"/>
      <c r="BZ58" s="4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42"/>
      <c r="BN59" s="42"/>
      <c r="BO59" s="42"/>
      <c r="BP59" s="42"/>
      <c r="BQ59" s="42"/>
      <c r="BR59" s="42"/>
      <c r="BS59" s="42"/>
      <c r="BT59" s="42"/>
      <c r="BU59" s="42"/>
      <c r="BV59" s="42"/>
      <c r="BW59" s="42"/>
      <c r="BX59" s="42"/>
      <c r="BY59" s="42"/>
      <c r="BZ59" s="43"/>
    </row>
    <row r="60" spans="1:78" ht="13.5" customHeight="1" x14ac:dyDescent="0.2">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1"/>
      <c r="BM60" s="42"/>
      <c r="BN60" s="42"/>
      <c r="BO60" s="42"/>
      <c r="BP60" s="42"/>
      <c r="BQ60" s="42"/>
      <c r="BR60" s="42"/>
      <c r="BS60" s="42"/>
      <c r="BT60" s="42"/>
      <c r="BU60" s="42"/>
      <c r="BV60" s="42"/>
      <c r="BW60" s="42"/>
      <c r="BX60" s="42"/>
      <c r="BY60" s="42"/>
      <c r="BZ60" s="43"/>
    </row>
    <row r="61" spans="1:78" ht="13.5" customHeight="1" x14ac:dyDescent="0.2">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1"/>
      <c r="BM61" s="42"/>
      <c r="BN61" s="42"/>
      <c r="BO61" s="42"/>
      <c r="BP61" s="42"/>
      <c r="BQ61" s="42"/>
      <c r="BR61" s="42"/>
      <c r="BS61" s="42"/>
      <c r="BT61" s="42"/>
      <c r="BU61" s="42"/>
      <c r="BV61" s="42"/>
      <c r="BW61" s="42"/>
      <c r="BX61" s="42"/>
      <c r="BY61" s="42"/>
      <c r="BZ61" s="4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42"/>
      <c r="BN62" s="42"/>
      <c r="BO62" s="42"/>
      <c r="BP62" s="42"/>
      <c r="BQ62" s="42"/>
      <c r="BR62" s="42"/>
      <c r="BS62" s="42"/>
      <c r="BT62" s="42"/>
      <c r="BU62" s="42"/>
      <c r="BV62" s="42"/>
      <c r="BW62" s="42"/>
      <c r="BX62" s="42"/>
      <c r="BY62" s="42"/>
      <c r="BZ62" s="4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1" t="s">
        <v>112</v>
      </c>
      <c r="BM66" s="42"/>
      <c r="BN66" s="42"/>
      <c r="BO66" s="42"/>
      <c r="BP66" s="42"/>
      <c r="BQ66" s="42"/>
      <c r="BR66" s="42"/>
      <c r="BS66" s="42"/>
      <c r="BT66" s="42"/>
      <c r="BU66" s="42"/>
      <c r="BV66" s="42"/>
      <c r="BW66" s="42"/>
      <c r="BX66" s="42"/>
      <c r="BY66" s="42"/>
      <c r="BZ66" s="4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1"/>
      <c r="BM67" s="42"/>
      <c r="BN67" s="42"/>
      <c r="BO67" s="42"/>
      <c r="BP67" s="42"/>
      <c r="BQ67" s="42"/>
      <c r="BR67" s="42"/>
      <c r="BS67" s="42"/>
      <c r="BT67" s="42"/>
      <c r="BU67" s="42"/>
      <c r="BV67" s="42"/>
      <c r="BW67" s="42"/>
      <c r="BX67" s="42"/>
      <c r="BY67" s="42"/>
      <c r="BZ67" s="4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1"/>
      <c r="BM68" s="42"/>
      <c r="BN68" s="42"/>
      <c r="BO68" s="42"/>
      <c r="BP68" s="42"/>
      <c r="BQ68" s="42"/>
      <c r="BR68" s="42"/>
      <c r="BS68" s="42"/>
      <c r="BT68" s="42"/>
      <c r="BU68" s="42"/>
      <c r="BV68" s="42"/>
      <c r="BW68" s="42"/>
      <c r="BX68" s="42"/>
      <c r="BY68" s="42"/>
      <c r="BZ68" s="4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1"/>
      <c r="BM69" s="42"/>
      <c r="BN69" s="42"/>
      <c r="BO69" s="42"/>
      <c r="BP69" s="42"/>
      <c r="BQ69" s="42"/>
      <c r="BR69" s="42"/>
      <c r="BS69" s="42"/>
      <c r="BT69" s="42"/>
      <c r="BU69" s="42"/>
      <c r="BV69" s="42"/>
      <c r="BW69" s="42"/>
      <c r="BX69" s="42"/>
      <c r="BY69" s="42"/>
      <c r="BZ69" s="4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1"/>
      <c r="BM70" s="42"/>
      <c r="BN70" s="42"/>
      <c r="BO70" s="42"/>
      <c r="BP70" s="42"/>
      <c r="BQ70" s="42"/>
      <c r="BR70" s="42"/>
      <c r="BS70" s="42"/>
      <c r="BT70" s="42"/>
      <c r="BU70" s="42"/>
      <c r="BV70" s="42"/>
      <c r="BW70" s="42"/>
      <c r="BX70" s="42"/>
      <c r="BY70" s="42"/>
      <c r="BZ70" s="4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1"/>
      <c r="BM71" s="42"/>
      <c r="BN71" s="42"/>
      <c r="BO71" s="42"/>
      <c r="BP71" s="42"/>
      <c r="BQ71" s="42"/>
      <c r="BR71" s="42"/>
      <c r="BS71" s="42"/>
      <c r="BT71" s="42"/>
      <c r="BU71" s="42"/>
      <c r="BV71" s="42"/>
      <c r="BW71" s="42"/>
      <c r="BX71" s="42"/>
      <c r="BY71" s="42"/>
      <c r="BZ71" s="4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1"/>
      <c r="BM72" s="42"/>
      <c r="BN72" s="42"/>
      <c r="BO72" s="42"/>
      <c r="BP72" s="42"/>
      <c r="BQ72" s="42"/>
      <c r="BR72" s="42"/>
      <c r="BS72" s="42"/>
      <c r="BT72" s="42"/>
      <c r="BU72" s="42"/>
      <c r="BV72" s="42"/>
      <c r="BW72" s="42"/>
      <c r="BX72" s="42"/>
      <c r="BY72" s="42"/>
      <c r="BZ72" s="4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1"/>
      <c r="BM73" s="42"/>
      <c r="BN73" s="42"/>
      <c r="BO73" s="42"/>
      <c r="BP73" s="42"/>
      <c r="BQ73" s="42"/>
      <c r="BR73" s="42"/>
      <c r="BS73" s="42"/>
      <c r="BT73" s="42"/>
      <c r="BU73" s="42"/>
      <c r="BV73" s="42"/>
      <c r="BW73" s="42"/>
      <c r="BX73" s="42"/>
      <c r="BY73" s="42"/>
      <c r="BZ73" s="4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1"/>
      <c r="BM74" s="42"/>
      <c r="BN74" s="42"/>
      <c r="BO74" s="42"/>
      <c r="BP74" s="42"/>
      <c r="BQ74" s="42"/>
      <c r="BR74" s="42"/>
      <c r="BS74" s="42"/>
      <c r="BT74" s="42"/>
      <c r="BU74" s="42"/>
      <c r="BV74" s="42"/>
      <c r="BW74" s="42"/>
      <c r="BX74" s="42"/>
      <c r="BY74" s="42"/>
      <c r="BZ74" s="4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1"/>
      <c r="BM75" s="42"/>
      <c r="BN75" s="42"/>
      <c r="BO75" s="42"/>
      <c r="BP75" s="42"/>
      <c r="BQ75" s="42"/>
      <c r="BR75" s="42"/>
      <c r="BS75" s="42"/>
      <c r="BT75" s="42"/>
      <c r="BU75" s="42"/>
      <c r="BV75" s="42"/>
      <c r="BW75" s="42"/>
      <c r="BX75" s="42"/>
      <c r="BY75" s="42"/>
      <c r="BZ75" s="4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1"/>
      <c r="BM76" s="42"/>
      <c r="BN76" s="42"/>
      <c r="BO76" s="42"/>
      <c r="BP76" s="42"/>
      <c r="BQ76" s="42"/>
      <c r="BR76" s="42"/>
      <c r="BS76" s="42"/>
      <c r="BT76" s="42"/>
      <c r="BU76" s="42"/>
      <c r="BV76" s="42"/>
      <c r="BW76" s="42"/>
      <c r="BX76" s="42"/>
      <c r="BY76" s="42"/>
      <c r="BZ76" s="4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1"/>
      <c r="BM77" s="42"/>
      <c r="BN77" s="42"/>
      <c r="BO77" s="42"/>
      <c r="BP77" s="42"/>
      <c r="BQ77" s="42"/>
      <c r="BR77" s="42"/>
      <c r="BS77" s="42"/>
      <c r="BT77" s="42"/>
      <c r="BU77" s="42"/>
      <c r="BV77" s="42"/>
      <c r="BW77" s="42"/>
      <c r="BX77" s="42"/>
      <c r="BY77" s="42"/>
      <c r="BZ77" s="4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1"/>
      <c r="BM78" s="42"/>
      <c r="BN78" s="42"/>
      <c r="BO78" s="42"/>
      <c r="BP78" s="42"/>
      <c r="BQ78" s="42"/>
      <c r="BR78" s="42"/>
      <c r="BS78" s="42"/>
      <c r="BT78" s="42"/>
      <c r="BU78" s="42"/>
      <c r="BV78" s="42"/>
      <c r="BW78" s="42"/>
      <c r="BX78" s="42"/>
      <c r="BY78" s="42"/>
      <c r="BZ78" s="4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1"/>
      <c r="BM79" s="42"/>
      <c r="BN79" s="42"/>
      <c r="BO79" s="42"/>
      <c r="BP79" s="42"/>
      <c r="BQ79" s="42"/>
      <c r="BR79" s="42"/>
      <c r="BS79" s="42"/>
      <c r="BT79" s="42"/>
      <c r="BU79" s="42"/>
      <c r="BV79" s="42"/>
      <c r="BW79" s="42"/>
      <c r="BX79" s="42"/>
      <c r="BY79" s="42"/>
      <c r="BZ79" s="4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1"/>
      <c r="BM80" s="42"/>
      <c r="BN80" s="42"/>
      <c r="BO80" s="42"/>
      <c r="BP80" s="42"/>
      <c r="BQ80" s="42"/>
      <c r="BR80" s="42"/>
      <c r="BS80" s="42"/>
      <c r="BT80" s="42"/>
      <c r="BU80" s="42"/>
      <c r="BV80" s="42"/>
      <c r="BW80" s="42"/>
      <c r="BX80" s="42"/>
      <c r="BY80" s="42"/>
      <c r="BZ80" s="4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1"/>
      <c r="BM81" s="42"/>
      <c r="BN81" s="42"/>
      <c r="BO81" s="42"/>
      <c r="BP81" s="42"/>
      <c r="BQ81" s="42"/>
      <c r="BR81" s="42"/>
      <c r="BS81" s="42"/>
      <c r="BT81" s="42"/>
      <c r="BU81" s="42"/>
      <c r="BV81" s="42"/>
      <c r="BW81" s="42"/>
      <c r="BX81" s="42"/>
      <c r="BY81" s="42"/>
      <c r="BZ81" s="4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28Ko8L9p1MYH7N6fzcHgVLYEPhmrJKnZfcyhSsw6o6iGeQPANOWolNDtuZMuPRZgm9HHshSgY3Gct7uZ+SWMSA==" saltValue="/alGH9IpiucQ0q6qGC6i6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232211</v>
      </c>
      <c r="D6" s="20">
        <f t="shared" si="3"/>
        <v>46</v>
      </c>
      <c r="E6" s="20">
        <f t="shared" si="3"/>
        <v>1</v>
      </c>
      <c r="F6" s="20">
        <f t="shared" si="3"/>
        <v>0</v>
      </c>
      <c r="G6" s="20">
        <f t="shared" si="3"/>
        <v>1</v>
      </c>
      <c r="H6" s="20" t="str">
        <f t="shared" si="3"/>
        <v>愛知県　新城市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62.44</v>
      </c>
      <c r="P6" s="21">
        <f t="shared" si="3"/>
        <v>99.09</v>
      </c>
      <c r="Q6" s="21">
        <f t="shared" si="3"/>
        <v>3289</v>
      </c>
      <c r="R6" s="21">
        <f t="shared" si="3"/>
        <v>43122</v>
      </c>
      <c r="S6" s="21">
        <f t="shared" si="3"/>
        <v>499.23</v>
      </c>
      <c r="T6" s="21">
        <f t="shared" si="3"/>
        <v>86.38</v>
      </c>
      <c r="U6" s="21">
        <f t="shared" si="3"/>
        <v>42395</v>
      </c>
      <c r="V6" s="21">
        <f t="shared" si="3"/>
        <v>211.2</v>
      </c>
      <c r="W6" s="21">
        <f t="shared" si="3"/>
        <v>200.73</v>
      </c>
      <c r="X6" s="22">
        <f>IF(X7="",NA(),X7)</f>
        <v>102.44</v>
      </c>
      <c r="Y6" s="22">
        <f t="shared" ref="Y6:AG6" si="4">IF(Y7="",NA(),Y7)</f>
        <v>99.68</v>
      </c>
      <c r="Z6" s="22">
        <f t="shared" si="4"/>
        <v>104.69</v>
      </c>
      <c r="AA6" s="22">
        <f t="shared" si="4"/>
        <v>97.78</v>
      </c>
      <c r="AB6" s="22">
        <f t="shared" si="4"/>
        <v>98.75</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111.69</v>
      </c>
      <c r="AU6" s="22">
        <f t="shared" ref="AU6:BC6" si="6">IF(AU7="",NA(),AU7)</f>
        <v>109.42</v>
      </c>
      <c r="AV6" s="22">
        <f t="shared" si="6"/>
        <v>130.62</v>
      </c>
      <c r="AW6" s="22">
        <f t="shared" si="6"/>
        <v>120.54</v>
      </c>
      <c r="AX6" s="22">
        <f t="shared" si="6"/>
        <v>116.87</v>
      </c>
      <c r="AY6" s="22">
        <f t="shared" si="6"/>
        <v>365.18</v>
      </c>
      <c r="AZ6" s="22">
        <f t="shared" si="6"/>
        <v>327.77</v>
      </c>
      <c r="BA6" s="22">
        <f t="shared" si="6"/>
        <v>338.02</v>
      </c>
      <c r="BB6" s="22">
        <f t="shared" si="6"/>
        <v>345.94</v>
      </c>
      <c r="BC6" s="22">
        <f t="shared" si="6"/>
        <v>329.7</v>
      </c>
      <c r="BD6" s="21" t="str">
        <f>IF(BD7="","",IF(BD7="-","【-】","【"&amp;SUBSTITUTE(TEXT(BD7,"#,##0.00"),"-","△")&amp;"】"))</f>
        <v>【243.36】</v>
      </c>
      <c r="BE6" s="22">
        <f>IF(BE7="",NA(),BE7)</f>
        <v>728.65</v>
      </c>
      <c r="BF6" s="22">
        <f t="shared" ref="BF6:BN6" si="7">IF(BF7="",NA(),BF7)</f>
        <v>673.92</v>
      </c>
      <c r="BG6" s="22">
        <f t="shared" si="7"/>
        <v>632.83000000000004</v>
      </c>
      <c r="BH6" s="22">
        <f t="shared" si="7"/>
        <v>619.47</v>
      </c>
      <c r="BI6" s="22">
        <f t="shared" si="7"/>
        <v>577.94000000000005</v>
      </c>
      <c r="BJ6" s="22">
        <f t="shared" si="7"/>
        <v>371.65</v>
      </c>
      <c r="BK6" s="22">
        <f t="shared" si="7"/>
        <v>397.1</v>
      </c>
      <c r="BL6" s="22">
        <f t="shared" si="7"/>
        <v>379.91</v>
      </c>
      <c r="BM6" s="22">
        <f t="shared" si="7"/>
        <v>386.61</v>
      </c>
      <c r="BN6" s="22">
        <f t="shared" si="7"/>
        <v>381.56</v>
      </c>
      <c r="BO6" s="21" t="str">
        <f>IF(BO7="","",IF(BO7="-","【-】","【"&amp;SUBSTITUTE(TEXT(BO7,"#,##0.00"),"-","△")&amp;"】"))</f>
        <v>【265.93】</v>
      </c>
      <c r="BP6" s="22">
        <f>IF(BP7="",NA(),BP7)</f>
        <v>74.94</v>
      </c>
      <c r="BQ6" s="22">
        <f t="shared" ref="BQ6:BY6" si="8">IF(BQ7="",NA(),BQ7)</f>
        <v>81</v>
      </c>
      <c r="BR6" s="22">
        <f t="shared" si="8"/>
        <v>86.85</v>
      </c>
      <c r="BS6" s="22">
        <f t="shared" si="8"/>
        <v>81.260000000000005</v>
      </c>
      <c r="BT6" s="22">
        <f t="shared" si="8"/>
        <v>84.67</v>
      </c>
      <c r="BU6" s="22">
        <f t="shared" si="8"/>
        <v>98.77</v>
      </c>
      <c r="BV6" s="22">
        <f t="shared" si="8"/>
        <v>95.79</v>
      </c>
      <c r="BW6" s="22">
        <f t="shared" si="8"/>
        <v>98.3</v>
      </c>
      <c r="BX6" s="22">
        <f t="shared" si="8"/>
        <v>93.82</v>
      </c>
      <c r="BY6" s="22">
        <f t="shared" si="8"/>
        <v>95.04</v>
      </c>
      <c r="BZ6" s="21" t="str">
        <f>IF(BZ7="","",IF(BZ7="-","【-】","【"&amp;SUBSTITUTE(TEXT(BZ7,"#,##0.00"),"-","△")&amp;"】"))</f>
        <v>【97.82】</v>
      </c>
      <c r="CA6" s="22">
        <f>IF(CA7="",NA(),CA7)</f>
        <v>235.36</v>
      </c>
      <c r="CB6" s="22">
        <f t="shared" ref="CB6:CJ6" si="9">IF(CB7="",NA(),CB7)</f>
        <v>233.03</v>
      </c>
      <c r="CC6" s="22">
        <f t="shared" si="9"/>
        <v>222.46</v>
      </c>
      <c r="CD6" s="22">
        <f t="shared" si="9"/>
        <v>239.84</v>
      </c>
      <c r="CE6" s="22">
        <f t="shared" si="9"/>
        <v>242.62</v>
      </c>
      <c r="CF6" s="22">
        <f t="shared" si="9"/>
        <v>173.67</v>
      </c>
      <c r="CG6" s="22">
        <f t="shared" si="9"/>
        <v>171.13</v>
      </c>
      <c r="CH6" s="22">
        <f t="shared" si="9"/>
        <v>173.7</v>
      </c>
      <c r="CI6" s="22">
        <f t="shared" si="9"/>
        <v>178.94</v>
      </c>
      <c r="CJ6" s="22">
        <f t="shared" si="9"/>
        <v>180.19</v>
      </c>
      <c r="CK6" s="21" t="str">
        <f>IF(CK7="","",IF(CK7="-","【-】","【"&amp;SUBSTITUTE(TEXT(CK7,"#,##0.00"),"-","△")&amp;"】"))</f>
        <v>【177.56】</v>
      </c>
      <c r="CL6" s="22">
        <f>IF(CL7="",NA(),CL7)</f>
        <v>62.1</v>
      </c>
      <c r="CM6" s="22">
        <f t="shared" ref="CM6:CU6" si="10">IF(CM7="",NA(),CM7)</f>
        <v>65.42</v>
      </c>
      <c r="CN6" s="22">
        <f t="shared" si="10"/>
        <v>65.930000000000007</v>
      </c>
      <c r="CO6" s="22">
        <f t="shared" si="10"/>
        <v>64.260000000000005</v>
      </c>
      <c r="CP6" s="22">
        <f t="shared" si="10"/>
        <v>60.98</v>
      </c>
      <c r="CQ6" s="22">
        <f t="shared" si="10"/>
        <v>59.67</v>
      </c>
      <c r="CR6" s="22">
        <f t="shared" si="10"/>
        <v>60.12</v>
      </c>
      <c r="CS6" s="22">
        <f t="shared" si="10"/>
        <v>60.34</v>
      </c>
      <c r="CT6" s="22">
        <f t="shared" si="10"/>
        <v>59.54</v>
      </c>
      <c r="CU6" s="22">
        <f t="shared" si="10"/>
        <v>59.26</v>
      </c>
      <c r="CV6" s="21" t="str">
        <f>IF(CV7="","",IF(CV7="-","【-】","【"&amp;SUBSTITUTE(TEXT(CV7,"#,##0.00"),"-","△")&amp;"】"))</f>
        <v>【59.81】</v>
      </c>
      <c r="CW6" s="22">
        <f>IF(CW7="",NA(),CW7)</f>
        <v>81.55</v>
      </c>
      <c r="CX6" s="22">
        <f t="shared" ref="CX6:DF6" si="11">IF(CX7="",NA(),CX7)</f>
        <v>77.62</v>
      </c>
      <c r="CY6" s="22">
        <f t="shared" si="11"/>
        <v>76.8</v>
      </c>
      <c r="CZ6" s="22">
        <f t="shared" si="11"/>
        <v>77.41</v>
      </c>
      <c r="DA6" s="22">
        <f t="shared" si="11"/>
        <v>79.02</v>
      </c>
      <c r="DB6" s="22">
        <f t="shared" si="11"/>
        <v>84.6</v>
      </c>
      <c r="DC6" s="22">
        <f t="shared" si="11"/>
        <v>84.24</v>
      </c>
      <c r="DD6" s="22">
        <f t="shared" si="11"/>
        <v>84.19</v>
      </c>
      <c r="DE6" s="22">
        <f t="shared" si="11"/>
        <v>83.93</v>
      </c>
      <c r="DF6" s="22">
        <f t="shared" si="11"/>
        <v>83.84</v>
      </c>
      <c r="DG6" s="21" t="str">
        <f>IF(DG7="","",IF(DG7="-","【-】","【"&amp;SUBSTITUTE(TEXT(DG7,"#,##0.00"),"-","△")&amp;"】"))</f>
        <v>【89.42】</v>
      </c>
      <c r="DH6" s="22">
        <f>IF(DH7="",NA(),DH7)</f>
        <v>36.11</v>
      </c>
      <c r="DI6" s="22">
        <f t="shared" ref="DI6:DQ6" si="12">IF(DI7="",NA(),DI7)</f>
        <v>38.21</v>
      </c>
      <c r="DJ6" s="22">
        <f t="shared" si="12"/>
        <v>40.44</v>
      </c>
      <c r="DK6" s="22">
        <f t="shared" si="12"/>
        <v>42.03</v>
      </c>
      <c r="DL6" s="22">
        <f t="shared" si="12"/>
        <v>44.14</v>
      </c>
      <c r="DM6" s="22">
        <f t="shared" si="12"/>
        <v>48.17</v>
      </c>
      <c r="DN6" s="22">
        <f t="shared" si="12"/>
        <v>48.83</v>
      </c>
      <c r="DO6" s="22">
        <f t="shared" si="12"/>
        <v>49.96</v>
      </c>
      <c r="DP6" s="22">
        <f t="shared" si="12"/>
        <v>50.82</v>
      </c>
      <c r="DQ6" s="22">
        <f t="shared" si="12"/>
        <v>51.82</v>
      </c>
      <c r="DR6" s="21" t="str">
        <f>IF(DR7="","",IF(DR7="-","【-】","【"&amp;SUBSTITUTE(TEXT(DR7,"#,##0.00"),"-","△")&amp;"】"))</f>
        <v>【52.02】</v>
      </c>
      <c r="DS6" s="22">
        <f>IF(DS7="",NA(),DS7)</f>
        <v>19.55</v>
      </c>
      <c r="DT6" s="22">
        <f t="shared" ref="DT6:EB6" si="13">IF(DT7="",NA(),DT7)</f>
        <v>21.81</v>
      </c>
      <c r="DU6" s="22">
        <f t="shared" si="13"/>
        <v>25.44</v>
      </c>
      <c r="DV6" s="22">
        <f t="shared" si="13"/>
        <v>26.33</v>
      </c>
      <c r="DW6" s="22">
        <f t="shared" si="13"/>
        <v>32.22</v>
      </c>
      <c r="DX6" s="22">
        <f t="shared" si="13"/>
        <v>17.12</v>
      </c>
      <c r="DY6" s="22">
        <f t="shared" si="13"/>
        <v>18.18</v>
      </c>
      <c r="DZ6" s="22">
        <f t="shared" si="13"/>
        <v>19.32</v>
      </c>
      <c r="EA6" s="22">
        <f t="shared" si="13"/>
        <v>21.16</v>
      </c>
      <c r="EB6" s="22">
        <f t="shared" si="13"/>
        <v>22.72</v>
      </c>
      <c r="EC6" s="21" t="str">
        <f>IF(EC7="","",IF(EC7="-","【-】","【"&amp;SUBSTITUTE(TEXT(EC7,"#,##0.00"),"-","△")&amp;"】"))</f>
        <v>【25.37】</v>
      </c>
      <c r="ED6" s="22">
        <f>IF(ED7="",NA(),ED7)</f>
        <v>1.22</v>
      </c>
      <c r="EE6" s="22">
        <f t="shared" ref="EE6:EM6" si="14">IF(EE7="",NA(),EE7)</f>
        <v>0.96</v>
      </c>
      <c r="EF6" s="22">
        <f t="shared" si="14"/>
        <v>0.54</v>
      </c>
      <c r="EG6" s="22">
        <f t="shared" si="14"/>
        <v>0.48</v>
      </c>
      <c r="EH6" s="22">
        <f t="shared" si="14"/>
        <v>0.3</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2">
      <c r="A7" s="15"/>
      <c r="B7" s="24">
        <v>2023</v>
      </c>
      <c r="C7" s="24">
        <v>232211</v>
      </c>
      <c r="D7" s="24">
        <v>46</v>
      </c>
      <c r="E7" s="24">
        <v>1</v>
      </c>
      <c r="F7" s="24">
        <v>0</v>
      </c>
      <c r="G7" s="24">
        <v>1</v>
      </c>
      <c r="H7" s="24" t="s">
        <v>93</v>
      </c>
      <c r="I7" s="24" t="s">
        <v>94</v>
      </c>
      <c r="J7" s="24" t="s">
        <v>95</v>
      </c>
      <c r="K7" s="24" t="s">
        <v>96</v>
      </c>
      <c r="L7" s="24" t="s">
        <v>97</v>
      </c>
      <c r="M7" s="24" t="s">
        <v>98</v>
      </c>
      <c r="N7" s="25" t="s">
        <v>99</v>
      </c>
      <c r="O7" s="25">
        <v>62.44</v>
      </c>
      <c r="P7" s="25">
        <v>99.09</v>
      </c>
      <c r="Q7" s="25">
        <v>3289</v>
      </c>
      <c r="R7" s="25">
        <v>43122</v>
      </c>
      <c r="S7" s="25">
        <v>499.23</v>
      </c>
      <c r="T7" s="25">
        <v>86.38</v>
      </c>
      <c r="U7" s="25">
        <v>42395</v>
      </c>
      <c r="V7" s="25">
        <v>211.2</v>
      </c>
      <c r="W7" s="25">
        <v>200.73</v>
      </c>
      <c r="X7" s="25">
        <v>102.44</v>
      </c>
      <c r="Y7" s="25">
        <v>99.68</v>
      </c>
      <c r="Z7" s="25">
        <v>104.69</v>
      </c>
      <c r="AA7" s="25">
        <v>97.78</v>
      </c>
      <c r="AB7" s="25">
        <v>98.75</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111.69</v>
      </c>
      <c r="AU7" s="25">
        <v>109.42</v>
      </c>
      <c r="AV7" s="25">
        <v>130.62</v>
      </c>
      <c r="AW7" s="25">
        <v>120.54</v>
      </c>
      <c r="AX7" s="25">
        <v>116.87</v>
      </c>
      <c r="AY7" s="25">
        <v>365.18</v>
      </c>
      <c r="AZ7" s="25">
        <v>327.77</v>
      </c>
      <c r="BA7" s="25">
        <v>338.02</v>
      </c>
      <c r="BB7" s="25">
        <v>345.94</v>
      </c>
      <c r="BC7" s="25">
        <v>329.7</v>
      </c>
      <c r="BD7" s="25">
        <v>243.36</v>
      </c>
      <c r="BE7" s="25">
        <v>728.65</v>
      </c>
      <c r="BF7" s="25">
        <v>673.92</v>
      </c>
      <c r="BG7" s="25">
        <v>632.83000000000004</v>
      </c>
      <c r="BH7" s="25">
        <v>619.47</v>
      </c>
      <c r="BI7" s="25">
        <v>577.94000000000005</v>
      </c>
      <c r="BJ7" s="25">
        <v>371.65</v>
      </c>
      <c r="BK7" s="25">
        <v>397.1</v>
      </c>
      <c r="BL7" s="25">
        <v>379.91</v>
      </c>
      <c r="BM7" s="25">
        <v>386.61</v>
      </c>
      <c r="BN7" s="25">
        <v>381.56</v>
      </c>
      <c r="BO7" s="25">
        <v>265.93</v>
      </c>
      <c r="BP7" s="25">
        <v>74.94</v>
      </c>
      <c r="BQ7" s="25">
        <v>81</v>
      </c>
      <c r="BR7" s="25">
        <v>86.85</v>
      </c>
      <c r="BS7" s="25">
        <v>81.260000000000005</v>
      </c>
      <c r="BT7" s="25">
        <v>84.67</v>
      </c>
      <c r="BU7" s="25">
        <v>98.77</v>
      </c>
      <c r="BV7" s="25">
        <v>95.79</v>
      </c>
      <c r="BW7" s="25">
        <v>98.3</v>
      </c>
      <c r="BX7" s="25">
        <v>93.82</v>
      </c>
      <c r="BY7" s="25">
        <v>95.04</v>
      </c>
      <c r="BZ7" s="25">
        <v>97.82</v>
      </c>
      <c r="CA7" s="25">
        <v>235.36</v>
      </c>
      <c r="CB7" s="25">
        <v>233.03</v>
      </c>
      <c r="CC7" s="25">
        <v>222.46</v>
      </c>
      <c r="CD7" s="25">
        <v>239.84</v>
      </c>
      <c r="CE7" s="25">
        <v>242.62</v>
      </c>
      <c r="CF7" s="25">
        <v>173.67</v>
      </c>
      <c r="CG7" s="25">
        <v>171.13</v>
      </c>
      <c r="CH7" s="25">
        <v>173.7</v>
      </c>
      <c r="CI7" s="25">
        <v>178.94</v>
      </c>
      <c r="CJ7" s="25">
        <v>180.19</v>
      </c>
      <c r="CK7" s="25">
        <v>177.56</v>
      </c>
      <c r="CL7" s="25">
        <v>62.1</v>
      </c>
      <c r="CM7" s="25">
        <v>65.42</v>
      </c>
      <c r="CN7" s="25">
        <v>65.930000000000007</v>
      </c>
      <c r="CO7" s="25">
        <v>64.260000000000005</v>
      </c>
      <c r="CP7" s="25">
        <v>60.98</v>
      </c>
      <c r="CQ7" s="25">
        <v>59.67</v>
      </c>
      <c r="CR7" s="25">
        <v>60.12</v>
      </c>
      <c r="CS7" s="25">
        <v>60.34</v>
      </c>
      <c r="CT7" s="25">
        <v>59.54</v>
      </c>
      <c r="CU7" s="25">
        <v>59.26</v>
      </c>
      <c r="CV7" s="25">
        <v>59.81</v>
      </c>
      <c r="CW7" s="25">
        <v>81.55</v>
      </c>
      <c r="CX7" s="25">
        <v>77.62</v>
      </c>
      <c r="CY7" s="25">
        <v>76.8</v>
      </c>
      <c r="CZ7" s="25">
        <v>77.41</v>
      </c>
      <c r="DA7" s="25">
        <v>79.02</v>
      </c>
      <c r="DB7" s="25">
        <v>84.6</v>
      </c>
      <c r="DC7" s="25">
        <v>84.24</v>
      </c>
      <c r="DD7" s="25">
        <v>84.19</v>
      </c>
      <c r="DE7" s="25">
        <v>83.93</v>
      </c>
      <c r="DF7" s="25">
        <v>83.84</v>
      </c>
      <c r="DG7" s="25">
        <v>89.42</v>
      </c>
      <c r="DH7" s="25">
        <v>36.11</v>
      </c>
      <c r="DI7" s="25">
        <v>38.21</v>
      </c>
      <c r="DJ7" s="25">
        <v>40.44</v>
      </c>
      <c r="DK7" s="25">
        <v>42.03</v>
      </c>
      <c r="DL7" s="25">
        <v>44.14</v>
      </c>
      <c r="DM7" s="25">
        <v>48.17</v>
      </c>
      <c r="DN7" s="25">
        <v>48.83</v>
      </c>
      <c r="DO7" s="25">
        <v>49.96</v>
      </c>
      <c r="DP7" s="25">
        <v>50.82</v>
      </c>
      <c r="DQ7" s="25">
        <v>51.82</v>
      </c>
      <c r="DR7" s="25">
        <v>52.02</v>
      </c>
      <c r="DS7" s="25">
        <v>19.55</v>
      </c>
      <c r="DT7" s="25">
        <v>21.81</v>
      </c>
      <c r="DU7" s="25">
        <v>25.44</v>
      </c>
      <c r="DV7" s="25">
        <v>26.33</v>
      </c>
      <c r="DW7" s="25">
        <v>32.22</v>
      </c>
      <c r="DX7" s="25">
        <v>17.12</v>
      </c>
      <c r="DY7" s="25">
        <v>18.18</v>
      </c>
      <c r="DZ7" s="25">
        <v>19.32</v>
      </c>
      <c r="EA7" s="25">
        <v>21.16</v>
      </c>
      <c r="EB7" s="25">
        <v>22.72</v>
      </c>
      <c r="EC7" s="25">
        <v>25.37</v>
      </c>
      <c r="ED7" s="25">
        <v>1.22</v>
      </c>
      <c r="EE7" s="25">
        <v>0.96</v>
      </c>
      <c r="EF7" s="25">
        <v>0.54</v>
      </c>
      <c r="EG7" s="25">
        <v>0.48</v>
      </c>
      <c r="EH7" s="25">
        <v>0.3</v>
      </c>
      <c r="EI7" s="25">
        <v>0.54</v>
      </c>
      <c r="EJ7" s="25">
        <v>0.56999999999999995</v>
      </c>
      <c r="EK7" s="25">
        <v>0.52</v>
      </c>
      <c r="EL7" s="25">
        <v>0.48</v>
      </c>
      <c r="EM7" s="25">
        <v>0.48</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2025-01-24T06:50:36Z</dcterms:created>
  <dcterms:modified xsi:type="dcterms:W3CDTF">2025-02-12T07:36:35Z</dcterms:modified>
  <cp:category/>
</cp:coreProperties>
</file>