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BA6ABFA0-E6B8-44AF-AF2F-F9925BF59233}" xr6:coauthVersionLast="47" xr6:coauthVersionMax="47" xr10:uidLastSave="{00000000-0000-0000-0000-000000000000}"/>
  <workbookProtection workbookAlgorithmName="SHA-512" workbookHashValue="OWSQIecwR7O3zZhpdEBTUU6Qx82odsWUgsp0EmuCsTq4CParRSW4ZAnsjQNeR8DacHf7BLRBrSeL+3Zdi2K3BA==" workbookSaltValue="qVHD75z3ElQ2ETBkXnAMQ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<sst xmlns="http://schemas.openxmlformats.org/spreadsheetml/2006/main" count="236" uniqueCount="116">
  <si>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</si>
  <si>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</si>
  <si>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</si>
  <si>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</si>
  <si>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</si>
  <si>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</si>
  <si>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</si>
  <si>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</si>
  <si>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</si>
  <si>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</si>
  <si>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</si>
  <si>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</si>
  <si>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</si>
  <si>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</si>
  <si>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</si>
  <si>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</si>
  <si>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</si>
  <si>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</si>
  <si>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</si>
  <si>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</si>
  <si>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</si>
  <si>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</si>
  <si>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</si>
  <si>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</si>
  <si>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</si>
  <si>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</si>
  <si>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</si>
  <si>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</si>
  <si>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</si>
  <si>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</si>
  <si>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</si>
  <si>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</si>
  <si>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</si>
  <si>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</si>
  <si>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</si>
  <si>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</si>
  <si>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</si>
  <si>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</si>
  <si>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</si>
  <si>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</si>
  <si>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</si>
  <si>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</si>
  <si>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</si>
  <si>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</si>
  <si>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</si>
  <si>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</si>
  <si>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</si>
  <si>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</si>
  <si>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</si>
  <si>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</si>
  <si>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</si>
  <si>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</si>
  <si>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</si>
  <si>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</si>
  <si>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</si>
  <si>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</si>
  <si>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</si>
  <si>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</si>
  <si>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</si>
  <si>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</si>
  <si>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</si>
  <si>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</si>
  <si>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</si>
  <si>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</si>
  <si>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</si>
  <si>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</si>
  <si>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</si>
  <si>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</si>
  <si>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</si>
  <si>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</si>
  <si>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</si>
  <si>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</si>
  <si>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</si>
  <si>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</si>
  <si>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</si>
  <si>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</si>
  <si>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</si>
  <si>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</si>
  <si>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</si>
  <si>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</si>
  <si>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</si>
  <si>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</si>
  <si>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</si>
  <si>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</si>
  <si>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</si>
  <si>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</si>
  <si>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</si>
  <si>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</si>
  <si>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</si>
  <si>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</si>
  <si>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</si>
  <si>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</si>
  <si>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</si>
  <si>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</si>
  <si>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</si>
  <si>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</si>
  <si>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新城市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</si>
  <si>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</si>
  <si>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</si>
  <si>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</si>
  <si>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</si>
  <si>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</si>
  <si>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</si>
  <si>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</si>
  <si>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</si>
  <si>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</si>
  <si>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</si>
  <si>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</si>
  <si>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</si>
  <si>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</si>
  <si>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</si>
  <si>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</si>
  <si>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</si>
  <si>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③管渠改善率も類似団体と比べ低くなっている。これらにより、現状施設の改築等の必要性は低いといえるが、今後迎える改築に向けた財源の確保や長期的な投資計画の検討が必要であると考えられる。</t>
    <rPh sb="1" eb="3">
      <t>ユウケイ</t>
    </rPh>
    <rPh sb="3" eb="7">
      <t>コテイシサン</t>
    </rPh>
    <rPh sb="7" eb="9">
      <t>ゲンカ</t>
    </rPh>
    <rPh sb="9" eb="11">
      <t>ショウキャク</t>
    </rPh>
    <rPh sb="11" eb="12">
      <t>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4" eb="115">
      <t>カンガ</t>
    </rPh>
    <phoneticPr fontId="16"/>
  </si>
  <si>
    <t>①経常収支比率は、人口減少により使用料収入が減少し、減価償却費や流域下水道維持管理負担金が増加したため、昨年度から8.89ポイント減少した。
③流動比率は、昨年度から7.3ポイント上昇し類似団体平均や100％を上回った。今後も経営改善により100％を維持する必要がある。
④企業債残高対事業規模比率は企業債残高の減少により、昨年度から4.57ポイント低下したが、未だ類似団体と比較して高く企業の持続性・安定性に課題があると考えられる。今後、使用料の見直しとともに投資規模の検討を行う必要がある。
⑥汚水処理原価は、一般会計から「分流式下水道等に要する経費」として繰入を受けた分のうち、昨年度は使用料単価（使用料収入/年間有収水量）を171.39円/㎥まで上げたときに回収できる分を汚水処理費に含めていたが、当年度はこの単価を169.61円/㎥としたため汚水処理費が減少し、昨年度から1.78円下がっている。
⑧水洗化率は類似団体と比べて若干高い数値となっているが、全国平均と比較すると低いため、今後も水洗化率向上の取組が必要であると考える。</t>
    <rPh sb="1" eb="3">
      <t>ケイジョウ</t>
    </rPh>
    <rPh sb="3" eb="5">
      <t>シュウシ</t>
    </rPh>
    <rPh sb="5" eb="7">
      <t>ヒリツ</t>
    </rPh>
    <rPh sb="9" eb="11">
      <t>ジンコウ</t>
    </rPh>
    <rPh sb="11" eb="13">
      <t>ゲンショウ</t>
    </rPh>
    <rPh sb="16" eb="19">
      <t>シヨウリョウ</t>
    </rPh>
    <rPh sb="19" eb="21">
      <t>シュウニュウ</t>
    </rPh>
    <rPh sb="22" eb="24">
      <t>ゲンショウ</t>
    </rPh>
    <rPh sb="26" eb="28">
      <t>ゲンカ</t>
    </rPh>
    <rPh sb="28" eb="31">
      <t>ショウキャクヒ</t>
    </rPh>
    <rPh sb="32" eb="34">
      <t>リュウイキ</t>
    </rPh>
    <rPh sb="34" eb="37">
      <t>ゲスイドウ</t>
    </rPh>
    <rPh sb="37" eb="39">
      <t>イジ</t>
    </rPh>
    <rPh sb="39" eb="41">
      <t>カンリ</t>
    </rPh>
    <rPh sb="41" eb="44">
      <t>フタンキン</t>
    </rPh>
    <rPh sb="52" eb="55">
      <t>サクネンド</t>
    </rPh>
    <rPh sb="65" eb="67">
      <t>ゲンショウ</t>
    </rPh>
    <rPh sb="72" eb="74">
      <t>リュウドウ</t>
    </rPh>
    <rPh sb="74" eb="76">
      <t>ヒリツ</t>
    </rPh>
    <rPh sb="78" eb="81">
      <t>サクネンド</t>
    </rPh>
    <rPh sb="90" eb="92">
      <t>ジョウショウ</t>
    </rPh>
    <rPh sb="93" eb="95">
      <t>ルイジ</t>
    </rPh>
    <rPh sb="95" eb="97">
      <t>ダンタイ</t>
    </rPh>
    <rPh sb="97" eb="99">
      <t>ヘイキン</t>
    </rPh>
    <rPh sb="105" eb="107">
      <t>ウワマワ</t>
    </rPh>
    <rPh sb="110" eb="112">
      <t>コンゴ</t>
    </rPh>
    <rPh sb="113" eb="115">
      <t>ケイエイ</t>
    </rPh>
    <rPh sb="115" eb="117">
      <t>カイゼン</t>
    </rPh>
    <rPh sb="125" eb="127">
      <t>イジ</t>
    </rPh>
    <rPh sb="129" eb="131">
      <t>ヒツヨウ</t>
    </rPh>
    <rPh sb="137" eb="140">
      <t>キギョウサイ</t>
    </rPh>
    <rPh sb="140" eb="142">
      <t>ザンダカ</t>
    </rPh>
    <rPh sb="142" eb="143">
      <t>タイ</t>
    </rPh>
    <rPh sb="143" eb="145">
      <t>ジギョウ</t>
    </rPh>
    <rPh sb="145" eb="147">
      <t>キボ</t>
    </rPh>
    <rPh sb="147" eb="149">
      <t>ヒリツ</t>
    </rPh>
    <rPh sb="150" eb="153">
      <t>キギョウサイ</t>
    </rPh>
    <rPh sb="153" eb="155">
      <t>ザンダカ</t>
    </rPh>
    <rPh sb="156" eb="158">
      <t>ゲンショウ</t>
    </rPh>
    <rPh sb="162" eb="165">
      <t>サクネンド</t>
    </rPh>
    <rPh sb="175" eb="177">
      <t>テイカ</t>
    </rPh>
    <rPh sb="181" eb="182">
      <t>イマ</t>
    </rPh>
    <rPh sb="183" eb="185">
      <t>ルイジ</t>
    </rPh>
    <rPh sb="185" eb="187">
      <t>ダンタイ</t>
    </rPh>
    <rPh sb="188" eb="190">
      <t>ヒカク</t>
    </rPh>
    <rPh sb="192" eb="193">
      <t>タカ</t>
    </rPh>
    <rPh sb="194" eb="196">
      <t>キギョウ</t>
    </rPh>
    <rPh sb="197" eb="200">
      <t>ジゾクセイ</t>
    </rPh>
    <rPh sb="201" eb="204">
      <t>アンテイセイ</t>
    </rPh>
    <rPh sb="205" eb="207">
      <t>カダイ</t>
    </rPh>
    <rPh sb="211" eb="212">
      <t>カンガ</t>
    </rPh>
    <rPh sb="217" eb="219">
      <t>コンゴ</t>
    </rPh>
    <rPh sb="220" eb="223">
      <t>シヨウリョウ</t>
    </rPh>
    <rPh sb="224" eb="226">
      <t>ミナオ</t>
    </rPh>
    <rPh sb="231" eb="233">
      <t>トウシ</t>
    </rPh>
    <rPh sb="233" eb="235">
      <t>キボ</t>
    </rPh>
    <rPh sb="236" eb="238">
      <t>ケントウ</t>
    </rPh>
    <rPh sb="239" eb="240">
      <t>オコナ</t>
    </rPh>
    <rPh sb="241" eb="243">
      <t>ヒツヨウ</t>
    </rPh>
    <rPh sb="249" eb="251">
      <t>オスイ</t>
    </rPh>
    <rPh sb="251" eb="253">
      <t>ショリ</t>
    </rPh>
    <rPh sb="253" eb="255">
      <t>ゲンカ</t>
    </rPh>
    <rPh sb="257" eb="259">
      <t>イッパン</t>
    </rPh>
    <rPh sb="259" eb="261">
      <t>カイケイ</t>
    </rPh>
    <rPh sb="264" eb="266">
      <t>ブンリュウ</t>
    </rPh>
    <rPh sb="266" eb="267">
      <t>シキ</t>
    </rPh>
    <rPh sb="267" eb="270">
      <t>ゲスイドウ</t>
    </rPh>
    <rPh sb="270" eb="271">
      <t>トウ</t>
    </rPh>
    <rPh sb="272" eb="273">
      <t>ヨウ</t>
    </rPh>
    <rPh sb="275" eb="277">
      <t>ケイヒ</t>
    </rPh>
    <rPh sb="281" eb="283">
      <t>クリイレ</t>
    </rPh>
    <rPh sb="284" eb="285">
      <t>ウ</t>
    </rPh>
    <rPh sb="287" eb="288">
      <t>ブン</t>
    </rPh>
    <rPh sb="292" eb="295">
      <t>サクネンド</t>
    </rPh>
    <rPh sb="296" eb="299">
      <t>シヨウリョウ</t>
    </rPh>
    <rPh sb="299" eb="301">
      <t>タンカ</t>
    </rPh>
    <rPh sb="302" eb="305">
      <t>シヨウリョウ</t>
    </rPh>
    <rPh sb="305" eb="307">
      <t>シュウニュウ</t>
    </rPh>
    <rPh sb="308" eb="310">
      <t>ネンカン</t>
    </rPh>
    <rPh sb="310" eb="312">
      <t>ユウシュウ</t>
    </rPh>
    <rPh sb="312" eb="314">
      <t>スイリョウ</t>
    </rPh>
    <rPh sb="322" eb="323">
      <t>エン</t>
    </rPh>
    <rPh sb="327" eb="328">
      <t>ア</t>
    </rPh>
    <rPh sb="333" eb="335">
      <t>カイシュウ</t>
    </rPh>
    <rPh sb="338" eb="339">
      <t>ブン</t>
    </rPh>
    <rPh sb="340" eb="342">
      <t>オスイ</t>
    </rPh>
    <rPh sb="342" eb="345">
      <t>ショリヒ</t>
    </rPh>
    <rPh sb="353" eb="356">
      <t>トウネンド</t>
    </rPh>
    <rPh sb="359" eb="361">
      <t>タンカ</t>
    </rPh>
    <rPh sb="368" eb="369">
      <t>エン</t>
    </rPh>
    <rPh sb="376" eb="378">
      <t>オスイ</t>
    </rPh>
    <rPh sb="378" eb="380">
      <t>ショリ</t>
    </rPh>
    <rPh sb="380" eb="381">
      <t>ヒ</t>
    </rPh>
    <rPh sb="382" eb="384">
      <t>ゲンショウ</t>
    </rPh>
    <rPh sb="386" eb="389">
      <t>サクネンド</t>
    </rPh>
    <rPh sb="395" eb="396">
      <t>エン</t>
    </rPh>
    <rPh sb="396" eb="397">
      <t>サ</t>
    </rPh>
    <rPh sb="405" eb="408">
      <t>スイセンカ</t>
    </rPh>
    <rPh sb="408" eb="409">
      <t>リツ</t>
    </rPh>
    <rPh sb="410" eb="412">
      <t>ルイジ</t>
    </rPh>
    <rPh sb="412" eb="414">
      <t>ダンタイ</t>
    </rPh>
    <rPh sb="415" eb="416">
      <t>クラ</t>
    </rPh>
    <rPh sb="418" eb="420">
      <t>ジャッカン</t>
    </rPh>
    <rPh sb="420" eb="421">
      <t>タカ</t>
    </rPh>
    <rPh sb="422" eb="424">
      <t>スウチ</t>
    </rPh>
    <rPh sb="432" eb="434">
      <t>ゼンコク</t>
    </rPh>
    <rPh sb="434" eb="436">
      <t>ヘイキン</t>
    </rPh>
    <rPh sb="437" eb="439">
      <t>ヒカク</t>
    </rPh>
    <rPh sb="442" eb="443">
      <t>ヒク</t>
    </rPh>
    <rPh sb="447" eb="449">
      <t>コンゴ</t>
    </rPh>
    <rPh sb="450" eb="453">
      <t>スイセンカ</t>
    </rPh>
    <rPh sb="453" eb="454">
      <t>リツ</t>
    </rPh>
    <rPh sb="454" eb="456">
      <t>コウジョウ</t>
    </rPh>
    <rPh sb="457" eb="459">
      <t>トリクミ</t>
    </rPh>
    <rPh sb="460" eb="462">
      <t>ヒツヨウ</t>
    </rPh>
    <rPh sb="466" eb="467">
      <t>カンガ</t>
    </rPh>
    <phoneticPr fontId="16"/>
  </si>
  <si>
    <t>令和5年度決算は、人口減少により使用料収入が減少し、減価償却費や流域下水道維持管理負担金が増加したため、純利益が減少した。また、今後も人口減少や節水機器の普及により使用料収入減少が見込まれ、厳しい経営状況になることが予想される。また、企業の持続性・安定性には課題があるといえ、今後更新投資の際には経費削減を目的としたダウンサイジングの検討が必要と考えられる。
令和2年3月に策定した経営戦略の進捗状況について、PDCAサイクルに基づいたフォローアップを行い、経営の健全化を目指す。</t>
    <rPh sb="0" eb="2">
      <t>レイワ</t>
    </rPh>
    <rPh sb="3" eb="5">
      <t>ネンド</t>
    </rPh>
    <rPh sb="5" eb="7">
      <t>ケッサン</t>
    </rPh>
    <rPh sb="19" eb="21">
      <t>シュウニュウ</t>
    </rPh>
    <rPh sb="52" eb="53">
      <t>ジュン</t>
    </rPh>
    <rPh sb="53" eb="55">
      <t>リエキ</t>
    </rPh>
    <rPh sb="56" eb="58">
      <t>ゲンショウ</t>
    </rPh>
    <rPh sb="64" eb="66">
      <t>コンゴ</t>
    </rPh>
    <rPh sb="67" eb="69">
      <t>ジンコウ</t>
    </rPh>
    <rPh sb="69" eb="71">
      <t>ゲンショウ</t>
    </rPh>
    <rPh sb="72" eb="74">
      <t>セッスイ</t>
    </rPh>
    <rPh sb="74" eb="76">
      <t>キキ</t>
    </rPh>
    <rPh sb="77" eb="79">
      <t>フキュウ</t>
    </rPh>
    <rPh sb="82" eb="85">
      <t>シヨウリョウ</t>
    </rPh>
    <rPh sb="85" eb="87">
      <t>シュウニュウ</t>
    </rPh>
    <rPh sb="87" eb="89">
      <t>ゲンショウ</t>
    </rPh>
    <rPh sb="90" eb="92">
      <t>ミコ</t>
    </rPh>
    <rPh sb="95" eb="96">
      <t>キビ</t>
    </rPh>
    <rPh sb="98" eb="100">
      <t>ケイエイ</t>
    </rPh>
    <rPh sb="100" eb="102">
      <t>ジョウキョウ</t>
    </rPh>
    <rPh sb="108" eb="110">
      <t>ヨソウ</t>
    </rPh>
    <rPh sb="117" eb="119">
      <t>キギョウ</t>
    </rPh>
    <rPh sb="120" eb="123">
      <t>ジゾクセイ</t>
    </rPh>
    <rPh sb="124" eb="127">
      <t>アンテイセイ</t>
    </rPh>
    <rPh sb="129" eb="131">
      <t>カダイ</t>
    </rPh>
    <rPh sb="138" eb="140">
      <t>コンゴ</t>
    </rPh>
    <rPh sb="140" eb="142">
      <t>コウシン</t>
    </rPh>
    <rPh sb="142" eb="144">
      <t>トウシ</t>
    </rPh>
    <rPh sb="145" eb="146">
      <t>サイ</t>
    </rPh>
    <rPh sb="148" eb="150">
      <t>ケイヒ</t>
    </rPh>
    <rPh sb="150" eb="152">
      <t>サクゲン</t>
    </rPh>
    <rPh sb="153" eb="155">
      <t>モクテキ</t>
    </rPh>
    <rPh sb="167" eb="169">
      <t>ケントウ</t>
    </rPh>
    <rPh sb="170" eb="172">
      <t>ヒツヨウ</t>
    </rPh>
    <rPh sb="173" eb="174">
      <t>カンガ</t>
    </rPh>
    <rPh sb="180" eb="182">
      <t>レイワ</t>
    </rPh>
    <rPh sb="183" eb="184">
      <t>ネン</t>
    </rPh>
    <rPh sb="185" eb="186">
      <t>ガツ</t>
    </rPh>
    <rPh sb="187" eb="189">
      <t>サクテイ</t>
    </rPh>
    <rPh sb="191" eb="193">
      <t>ケイエイ</t>
    </rPh>
    <rPh sb="193" eb="195">
      <t>センリャク</t>
    </rPh>
    <rPh sb="196" eb="198">
      <t>シンチョク</t>
    </rPh>
    <rPh sb="198" eb="200">
      <t>ジョウキョウ</t>
    </rPh>
    <rPh sb="214" eb="215">
      <t>モト</t>
    </rPh>
    <rPh sb="226" eb="227">
      <t>オコナ</t>
    </rPh>
    <rPh sb="229" eb="231">
      <t>ケイエイ</t>
    </rPh>
    <rPh sb="232" eb="235">
      <t>ケンゼンカ</t>
    </rPh>
    <rPh sb="236" eb="238">
      <t>メザ</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</si>
</sst>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E-425B-A782-9BECD93C93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4EFE-425B-A782-9BECD93C93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6-4EA1-BA89-3DEA92A14F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C106-4EA1-BA89-3DEA92A14F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85.35</c:v>
                </c:pt>
                <c:pt idx="1">
                  <c:v>87.05</c:v>
                </c:pt>
                <c:pt idx="2">
                  <c:v>90.53</c:v>
                </c:pt>
                <c:pt idx="3">
                  <c:v>91.12</c:v>
                </c:pt>
                <c:pt idx="4">
                  <c:v>91.08</c:v>
                </c:pt>
              </c:numCache>
            </c:numRef>
          </c:val>
          <c:extLst>
            <c:ext xmlns:c16="http://schemas.microsoft.com/office/drawing/2014/chart" uri="{C3380CC4-5D6E-409C-BE32-E72D297353CC}">
              <c16:uniqueId val="{00000000-0E19-4B95-A668-7426602256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0E19-4B95-A668-7426602256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109.56</c:v>
                </c:pt>
                <c:pt idx="1">
                  <c:v>115.2</c:v>
                </c:pt>
                <c:pt idx="2">
                  <c:v>119.05</c:v>
                </c:pt>
                <c:pt idx="3">
                  <c:v>120.27</c:v>
                </c:pt>
                <c:pt idx="4">
                  <c:v>111.38</c:v>
                </c:pt>
              </c:numCache>
            </c:numRef>
          </c:val>
          <c:extLst>
            <c:ext xmlns:c16="http://schemas.microsoft.com/office/drawing/2014/chart" uri="{C3380CC4-5D6E-409C-BE32-E72D297353CC}">
              <c16:uniqueId val="{00000000-018B-4DB6-97D2-66044F286B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018B-4DB6-97D2-66044F286B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11.37</c:v>
                </c:pt>
                <c:pt idx="1">
                  <c:v>13.84</c:v>
                </c:pt>
                <c:pt idx="2">
                  <c:v>16.399999999999999</c:v>
                </c:pt>
                <c:pt idx="3">
                  <c:v>18.62</c:v>
                </c:pt>
                <c:pt idx="4">
                  <c:v>21.02</c:v>
                </c:pt>
              </c:numCache>
            </c:numRef>
          </c:val>
          <c:extLst>
            <c:ext xmlns:c16="http://schemas.microsoft.com/office/drawing/2014/chart" uri="{C3380CC4-5D6E-409C-BE32-E72D297353CC}">
              <c16:uniqueId val="{00000000-84F9-49EA-9FDD-D05B48D874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84F9-49EA-9FDD-D05B48D874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24-4F9B-B67D-914554C8C5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5B24-4F9B-B67D-914554C8C5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4.7699999999999996</c:v>
                </c:pt>
                <c:pt idx="1">
                  <c:v>0</c:v>
                </c:pt>
                <c:pt idx="2">
                  <c:v>0</c:v>
                </c:pt>
                <c:pt idx="3">
                  <c:v>0</c:v>
                </c:pt>
                <c:pt idx="4">
                  <c:v>0</c:v>
                </c:pt>
              </c:numCache>
            </c:numRef>
          </c:val>
          <c:extLst>
            <c:ext xmlns:c16="http://schemas.microsoft.com/office/drawing/2014/chart" uri="{C3380CC4-5D6E-409C-BE32-E72D297353CC}">
              <c16:uniqueId val="{00000000-A8FB-4867-9296-650908093F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A8FB-4867-9296-650908093F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52.9</c:v>
                </c:pt>
                <c:pt idx="1">
                  <c:v>68.78</c:v>
                </c:pt>
                <c:pt idx="2">
                  <c:v>89.21</c:v>
                </c:pt>
                <c:pt idx="3">
                  <c:v>97.71</c:v>
                </c:pt>
                <c:pt idx="4">
                  <c:v>105.01</c:v>
                </c:pt>
              </c:numCache>
            </c:numRef>
          </c:val>
          <c:extLst>
            <c:ext xmlns:c16="http://schemas.microsoft.com/office/drawing/2014/chart" uri="{C3380CC4-5D6E-409C-BE32-E72D297353CC}">
              <c16:uniqueId val="{00000000-AA96-4DD9-AF8F-C8EE34C897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AA96-4DD9-AF8F-C8EE34C897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1525.52</c:v>
                </c:pt>
                <c:pt idx="1">
                  <c:v>1373.94</c:v>
                </c:pt>
                <c:pt idx="2">
                  <c:v>1272.6300000000001</c:v>
                </c:pt>
                <c:pt idx="3">
                  <c:v>1230.98</c:v>
                </c:pt>
                <c:pt idx="4">
                  <c:v>1226.4100000000001</c:v>
                </c:pt>
              </c:numCache>
            </c:numRef>
          </c:val>
          <c:extLst>
            <c:ext xmlns:c16="http://schemas.microsoft.com/office/drawing/2014/chart" uri="{C3380CC4-5D6E-409C-BE32-E72D297353CC}">
              <c16:uniqueId val="{00000000-5009-4EDF-B4ED-4E8B0910B0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5009-4EDF-B4ED-4E8B0910B0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99.36</c:v>
                </c:pt>
                <c:pt idx="2">
                  <c:v>99.39</c:v>
                </c:pt>
                <c:pt idx="3">
                  <c:v>99.38</c:v>
                </c:pt>
                <c:pt idx="4">
                  <c:v>99.48</c:v>
                </c:pt>
              </c:numCache>
            </c:numRef>
          </c:val>
          <c:extLst>
            <c:ext xmlns:c16="http://schemas.microsoft.com/office/drawing/2014/chart" uri="{C3380CC4-5D6E-409C-BE32-E72D297353CC}">
              <c16:uniqueId val="{00000000-C49D-4A98-A425-45D28DCC26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C49D-4A98-A425-45D28DCC26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157.13</c:v>
                </c:pt>
                <c:pt idx="1">
                  <c:v>168.35</c:v>
                </c:pt>
                <c:pt idx="2">
                  <c:v>172.22</c:v>
                </c:pt>
                <c:pt idx="3">
                  <c:v>171.39</c:v>
                </c:pt>
                <c:pt idx="4">
                  <c:v>169.61</c:v>
                </c:pt>
              </c:numCache>
            </c:numRef>
          </c:val>
          <c:extLst>
            <c:ext xmlns:c16="http://schemas.microsoft.com/office/drawing/2014/chart" uri="{C3380CC4-5D6E-409C-BE32-E72D297353CC}">
              <c16:uniqueId val="{00000000-8551-43A2-A532-44158C7CE5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8551-43A2-A532-44158C7CE5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新城市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43122</v>
      </c>
      <c r="AM8" s="45"/>
      <c r="AN8" s="45"/>
      <c r="AO8" s="45"/>
      <c r="AP8" s="45"/>
      <c r="AQ8" s="45"/>
      <c r="AR8" s="45"/>
      <c r="AS8" s="45"/>
      <c r="AT8" s="44">
        <f>データ!T6</f>
        <v>499.23</v>
      </c>
      <c r="AU8" s="44"/>
      <c r="AV8" s="44"/>
      <c r="AW8" s="44"/>
      <c r="AX8" s="44"/>
      <c r="AY8" s="44"/>
      <c r="AZ8" s="44"/>
      <c r="BA8" s="44"/>
      <c r="BB8" s="44">
        <f>データ!U6</f>
        <v>86.38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58.03</v>
      </c>
      <c r="J10" s="44"/>
      <c r="K10" s="44"/>
      <c r="L10" s="44"/>
      <c r="M10" s="44"/>
      <c r="N10" s="44"/>
      <c r="O10" s="44"/>
      <c r="P10" s="44">
        <f>データ!P6</f>
        <v>39.299999999999997</v>
      </c>
      <c r="Q10" s="44"/>
      <c r="R10" s="44"/>
      <c r="S10" s="44"/>
      <c r="T10" s="44"/>
      <c r="U10" s="44"/>
      <c r="V10" s="44"/>
      <c r="W10" s="44">
        <f>データ!Q6</f>
        <v>93.1</v>
      </c>
      <c r="X10" s="44"/>
      <c r="Y10" s="44"/>
      <c r="Z10" s="44"/>
      <c r="AA10" s="44"/>
      <c r="AB10" s="44"/>
      <c r="AC10" s="44"/>
      <c r="AD10" s="45">
        <f>データ!R6</f>
        <v>2893</v>
      </c>
      <c r="AE10" s="45"/>
      <c r="AF10" s="45"/>
      <c r="AG10" s="45"/>
      <c r="AH10" s="45"/>
      <c r="AI10" s="45"/>
      <c r="AJ10" s="45"/>
      <c r="AK10" s="2"/>
      <c r="AL10" s="45">
        <f>データ!V6</f>
        <v>16815</v>
      </c>
      <c r="AM10" s="45"/>
      <c r="AN10" s="45"/>
      <c r="AO10" s="45"/>
      <c r="AP10" s="45"/>
      <c r="AQ10" s="45"/>
      <c r="AR10" s="45"/>
      <c r="AS10" s="45"/>
      <c r="AT10" s="44">
        <f>データ!W6</f>
        <v>4.8099999999999996</v>
      </c>
      <c r="AU10" s="44"/>
      <c r="AV10" s="44"/>
      <c r="AW10" s="44"/>
      <c r="AX10" s="44"/>
      <c r="AY10" s="44"/>
      <c r="AZ10" s="44"/>
      <c r="BA10" s="44"/>
      <c r="BB10" s="44">
        <f>データ!X6</f>
        <v>3495.84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XYDExfPMr0L5bNcexyS6UNbOd8kODXivTKMfQ9xPOk+/UzXdwQoS09ACkhT+asxzTqe6gRrh9Iqpp4TsuE7XA==" saltValue="D4AZNcim2k112vyPV+W/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232211</v>
      </c>
      <c r="D6" s="19">
        <f t="shared" si="3"/>
        <v>46</v>
      </c>
      <c r="E6" s="19">
        <f t="shared" si="3"/>
        <v>17</v>
      </c>
      <c r="F6" s="19">
        <f t="shared" si="3"/>
        <v>1</v>
      </c>
      <c r="G6" s="19">
        <f t="shared" si="3"/>
        <v>0</v>
      </c>
      <c r="H6" s="19" t="str">
        <f t="shared" si="3"/>
        <v>愛知県　新城市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58.03</v>
      </c>
      <c r="P6" s="20">
        <f t="shared" si="3"/>
        <v>39.299999999999997</v>
      </c>
      <c r="Q6" s="20">
        <f t="shared" si="3"/>
        <v>93.1</v>
      </c>
      <c r="R6" s="20">
        <f t="shared" si="3"/>
        <v>2893</v>
      </c>
      <c r="S6" s="20">
        <f t="shared" si="3"/>
        <v>43122</v>
      </c>
      <c r="T6" s="20">
        <f t="shared" si="3"/>
        <v>499.23</v>
      </c>
      <c r="U6" s="20">
        <f t="shared" si="3"/>
        <v>86.38</v>
      </c>
      <c r="V6" s="20">
        <f t="shared" si="3"/>
        <v>16815</v>
      </c>
      <c r="W6" s="20">
        <f t="shared" si="3"/>
        <v>4.8099999999999996</v>
      </c>
      <c r="X6" s="20">
        <f t="shared" si="3"/>
        <v>3495.84</v>
      </c>
      <c r="Y6" s="21">
        <f>IF(Y7="",NA(),Y7)</f>
        <v>109.56</v>
      </c>
      <c r="Z6" s="21">
        <f t="shared" ref="Z6:AH6" si="4">IF(Z7="",NA(),Z7)</f>
        <v>115.2</v>
      </c>
      <c r="AA6" s="21">
        <f t="shared" si="4"/>
        <v>119.05</v>
      </c>
      <c r="AB6" s="21">
        <f t="shared" si="4"/>
        <v>120.27</v>
      </c>
      <c r="AC6" s="21">
        <f t="shared" si="4"/>
        <v>111.38</v>
      </c>
      <c r="AD6" s="21">
        <f t="shared" si="4"/>
        <v>106.81</v>
      </c>
      <c r="AE6" s="21">
        <f t="shared" si="4"/>
        <v>106.5</v>
      </c>
      <c r="AF6" s="21">
        <f t="shared" si="4"/>
        <v>106.22</v>
      </c>
      <c r="AG6" s="21">
        <f t="shared" si="4"/>
        <v>107.01</v>
      </c>
      <c r="AH6" s="21">
        <f t="shared" si="4"/>
        <v>106.53</v>
      </c>
      <c r="AI6" s="20" t="str">
        <f>IF(AI7="","",IF(AI7="-","【-】","【"&amp;SUBSTITUTE(TEXT(AI7,"#,##0.00"),"-","△")&amp;"】"))</f>
        <v>【105.91】</v>
      </c>
      <c r="AJ6" s="21">
        <f>IF(AJ7="",NA(),AJ7)</f>
        <v>4.7699999999999996</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52.9</v>
      </c>
      <c r="AV6" s="21">
        <f t="shared" ref="AV6:BD6" si="6">IF(AV7="",NA(),AV7)</f>
        <v>68.78</v>
      </c>
      <c r="AW6" s="21">
        <f t="shared" si="6"/>
        <v>89.21</v>
      </c>
      <c r="AX6" s="21">
        <f t="shared" si="6"/>
        <v>97.71</v>
      </c>
      <c r="AY6" s="21">
        <f t="shared" si="6"/>
        <v>105.01</v>
      </c>
      <c r="AZ6" s="21">
        <f t="shared" si="6"/>
        <v>68.17</v>
      </c>
      <c r="BA6" s="21">
        <f t="shared" si="6"/>
        <v>55.6</v>
      </c>
      <c r="BB6" s="21">
        <f t="shared" si="6"/>
        <v>59.4</v>
      </c>
      <c r="BC6" s="21">
        <f t="shared" si="6"/>
        <v>68.27</v>
      </c>
      <c r="BD6" s="21">
        <f t="shared" si="6"/>
        <v>74.790000000000006</v>
      </c>
      <c r="BE6" s="20" t="str">
        <f>IF(BE7="","",IF(BE7="-","【-】","【"&amp;SUBSTITUTE(TEXT(BE7,"#,##0.00"),"-","△")&amp;"】"))</f>
        <v>【78.43】</v>
      </c>
      <c r="BF6" s="21">
        <f>IF(BF7="",NA(),BF7)</f>
        <v>1525.52</v>
      </c>
      <c r="BG6" s="21">
        <f t="shared" ref="BG6:BO6" si="7">IF(BG7="",NA(),BG7)</f>
        <v>1373.94</v>
      </c>
      <c r="BH6" s="21">
        <f t="shared" si="7"/>
        <v>1272.6300000000001</v>
      </c>
      <c r="BI6" s="21">
        <f t="shared" si="7"/>
        <v>1230.98</v>
      </c>
      <c r="BJ6" s="21">
        <f t="shared" si="7"/>
        <v>1226.4100000000001</v>
      </c>
      <c r="BK6" s="21">
        <f t="shared" si="7"/>
        <v>789.44</v>
      </c>
      <c r="BL6" s="21">
        <f t="shared" si="7"/>
        <v>789.08</v>
      </c>
      <c r="BM6" s="21">
        <f t="shared" si="7"/>
        <v>747.84</v>
      </c>
      <c r="BN6" s="21">
        <f t="shared" si="7"/>
        <v>804.98</v>
      </c>
      <c r="BO6" s="21">
        <f t="shared" si="7"/>
        <v>767.56</v>
      </c>
      <c r="BP6" s="20" t="str">
        <f>IF(BP7="","",IF(BP7="-","【-】","【"&amp;SUBSTITUTE(TEXT(BP7,"#,##0.00"),"-","△")&amp;"】"))</f>
        <v>【630.82】</v>
      </c>
      <c r="BQ6" s="21">
        <f>IF(BQ7="",NA(),BQ7)</f>
        <v>100</v>
      </c>
      <c r="BR6" s="21">
        <f t="shared" ref="BR6:BZ6" si="8">IF(BR7="",NA(),BR7)</f>
        <v>99.36</v>
      </c>
      <c r="BS6" s="21">
        <f t="shared" si="8"/>
        <v>99.39</v>
      </c>
      <c r="BT6" s="21">
        <f t="shared" si="8"/>
        <v>99.38</v>
      </c>
      <c r="BU6" s="21">
        <f t="shared" si="8"/>
        <v>99.48</v>
      </c>
      <c r="BV6" s="21">
        <f t="shared" si="8"/>
        <v>87.29</v>
      </c>
      <c r="BW6" s="21">
        <f t="shared" si="8"/>
        <v>88.25</v>
      </c>
      <c r="BX6" s="21">
        <f t="shared" si="8"/>
        <v>90.17</v>
      </c>
      <c r="BY6" s="21">
        <f t="shared" si="8"/>
        <v>88.71</v>
      </c>
      <c r="BZ6" s="21">
        <f t="shared" si="8"/>
        <v>90.23</v>
      </c>
      <c r="CA6" s="20" t="str">
        <f>IF(CA7="","",IF(CA7="-","【-】","【"&amp;SUBSTITUTE(TEXT(CA7,"#,##0.00"),"-","△")&amp;"】"))</f>
        <v>【97.81】</v>
      </c>
      <c r="CB6" s="21">
        <f>IF(CB7="",NA(),CB7)</f>
        <v>157.13</v>
      </c>
      <c r="CC6" s="21">
        <f t="shared" ref="CC6:CK6" si="9">IF(CC7="",NA(),CC7)</f>
        <v>168.35</v>
      </c>
      <c r="CD6" s="21">
        <f t="shared" si="9"/>
        <v>172.22</v>
      </c>
      <c r="CE6" s="21">
        <f t="shared" si="9"/>
        <v>171.39</v>
      </c>
      <c r="CF6" s="21">
        <f t="shared" si="9"/>
        <v>169.61</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85.35</v>
      </c>
      <c r="CY6" s="21">
        <f t="shared" ref="CY6:DG6" si="11">IF(CY7="",NA(),CY7)</f>
        <v>87.05</v>
      </c>
      <c r="CZ6" s="21">
        <f t="shared" si="11"/>
        <v>90.53</v>
      </c>
      <c r="DA6" s="21">
        <f t="shared" si="11"/>
        <v>91.12</v>
      </c>
      <c r="DB6" s="21">
        <f t="shared" si="11"/>
        <v>91.08</v>
      </c>
      <c r="DC6" s="21">
        <f t="shared" si="11"/>
        <v>90.42</v>
      </c>
      <c r="DD6" s="21">
        <f t="shared" si="11"/>
        <v>90.72</v>
      </c>
      <c r="DE6" s="21">
        <f t="shared" si="11"/>
        <v>91.07</v>
      </c>
      <c r="DF6" s="21">
        <f t="shared" si="11"/>
        <v>90.67</v>
      </c>
      <c r="DG6" s="21">
        <f t="shared" si="11"/>
        <v>90.62</v>
      </c>
      <c r="DH6" s="20" t="str">
        <f>IF(DH7="","",IF(DH7="-","【-】","【"&amp;SUBSTITUTE(TEXT(DH7,"#,##0.00"),"-","△")&amp;"】"))</f>
        <v>【95.91】</v>
      </c>
      <c r="DI6" s="21">
        <f>IF(DI7="",NA(),DI7)</f>
        <v>11.37</v>
      </c>
      <c r="DJ6" s="21">
        <f t="shared" ref="DJ6:DR6" si="12">IF(DJ7="",NA(),DJ7)</f>
        <v>13.84</v>
      </c>
      <c r="DK6" s="21">
        <f t="shared" si="12"/>
        <v>16.399999999999999</v>
      </c>
      <c r="DL6" s="21">
        <f t="shared" si="12"/>
        <v>18.62</v>
      </c>
      <c r="DM6" s="21">
        <f t="shared" si="12"/>
        <v>21.02</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232211</v>
      </c>
      <c r="D7" s="23">
        <v>46</v>
      </c>
      <c r="E7" s="23">
        <v>17</v>
      </c>
      <c r="F7" s="23">
        <v>1</v>
      </c>
      <c r="G7" s="23">
        <v>0</v>
      </c>
      <c r="H7" s="23" t="s">
        <v>96</v>
      </c>
      <c r="I7" s="23" t="s">
        <v>97</v>
      </c>
      <c r="J7" s="23" t="s">
        <v>98</v>
      </c>
      <c r="K7" s="23" t="s">
        <v>99</v>
      </c>
      <c r="L7" s="23" t="s">
        <v>100</v>
      </c>
      <c r="M7" s="23" t="s">
        <v>101</v>
      </c>
      <c r="N7" s="24" t="s">
        <v>102</v>
      </c>
      <c r="O7" s="24">
        <v>58.03</v>
      </c>
      <c r="P7" s="24">
        <v>39.299999999999997</v>
      </c>
      <c r="Q7" s="24">
        <v>93.1</v>
      </c>
      <c r="R7" s="24">
        <v>2893</v>
      </c>
      <c r="S7" s="24">
        <v>43122</v>
      </c>
      <c r="T7" s="24">
        <v>499.23</v>
      </c>
      <c r="U7" s="24">
        <v>86.38</v>
      </c>
      <c r="V7" s="24">
        <v>16815</v>
      </c>
      <c r="W7" s="24">
        <v>4.8099999999999996</v>
      </c>
      <c r="X7" s="24">
        <v>3495.84</v>
      </c>
      <c r="Y7" s="24">
        <v>109.56</v>
      </c>
      <c r="Z7" s="24">
        <v>115.2</v>
      </c>
      <c r="AA7" s="24">
        <v>119.05</v>
      </c>
      <c r="AB7" s="24">
        <v>120.27</v>
      </c>
      <c r="AC7" s="24">
        <v>111.38</v>
      </c>
      <c r="AD7" s="24">
        <v>106.81</v>
      </c>
      <c r="AE7" s="24">
        <v>106.5</v>
      </c>
      <c r="AF7" s="24">
        <v>106.22</v>
      </c>
      <c r="AG7" s="24">
        <v>107.01</v>
      </c>
      <c r="AH7" s="24">
        <v>106.53</v>
      </c>
      <c r="AI7" s="24">
        <v>105.91</v>
      </c>
      <c r="AJ7" s="24">
        <v>4.7699999999999996</v>
      </c>
      <c r="AK7" s="24">
        <v>0</v>
      </c>
      <c r="AL7" s="24">
        <v>0</v>
      </c>
      <c r="AM7" s="24">
        <v>0</v>
      </c>
      <c r="AN7" s="24">
        <v>0</v>
      </c>
      <c r="AO7" s="24">
        <v>34.4</v>
      </c>
      <c r="AP7" s="24">
        <v>18.36</v>
      </c>
      <c r="AQ7" s="24">
        <v>18.010000000000002</v>
      </c>
      <c r="AR7" s="24">
        <v>23.86</v>
      </c>
      <c r="AS7" s="24">
        <v>18.41</v>
      </c>
      <c r="AT7" s="24">
        <v>3.03</v>
      </c>
      <c r="AU7" s="24">
        <v>52.9</v>
      </c>
      <c r="AV7" s="24">
        <v>68.78</v>
      </c>
      <c r="AW7" s="24">
        <v>89.21</v>
      </c>
      <c r="AX7" s="24">
        <v>97.71</v>
      </c>
      <c r="AY7" s="24">
        <v>105.01</v>
      </c>
      <c r="AZ7" s="24">
        <v>68.17</v>
      </c>
      <c r="BA7" s="24">
        <v>55.6</v>
      </c>
      <c r="BB7" s="24">
        <v>59.4</v>
      </c>
      <c r="BC7" s="24">
        <v>68.27</v>
      </c>
      <c r="BD7" s="24">
        <v>74.790000000000006</v>
      </c>
      <c r="BE7" s="24">
        <v>78.430000000000007</v>
      </c>
      <c r="BF7" s="24">
        <v>1525.52</v>
      </c>
      <c r="BG7" s="24">
        <v>1373.94</v>
      </c>
      <c r="BH7" s="24">
        <v>1272.6300000000001</v>
      </c>
      <c r="BI7" s="24">
        <v>1230.98</v>
      </c>
      <c r="BJ7" s="24">
        <v>1226.4100000000001</v>
      </c>
      <c r="BK7" s="24">
        <v>789.44</v>
      </c>
      <c r="BL7" s="24">
        <v>789.08</v>
      </c>
      <c r="BM7" s="24">
        <v>747.84</v>
      </c>
      <c r="BN7" s="24">
        <v>804.98</v>
      </c>
      <c r="BO7" s="24">
        <v>767.56</v>
      </c>
      <c r="BP7" s="24">
        <v>630.82000000000005</v>
      </c>
      <c r="BQ7" s="24">
        <v>100</v>
      </c>
      <c r="BR7" s="24">
        <v>99.36</v>
      </c>
      <c r="BS7" s="24">
        <v>99.39</v>
      </c>
      <c r="BT7" s="24">
        <v>99.38</v>
      </c>
      <c r="BU7" s="24">
        <v>99.48</v>
      </c>
      <c r="BV7" s="24">
        <v>87.29</v>
      </c>
      <c r="BW7" s="24">
        <v>88.25</v>
      </c>
      <c r="BX7" s="24">
        <v>90.17</v>
      </c>
      <c r="BY7" s="24">
        <v>88.71</v>
      </c>
      <c r="BZ7" s="24">
        <v>90.23</v>
      </c>
      <c r="CA7" s="24">
        <v>97.81</v>
      </c>
      <c r="CB7" s="24">
        <v>157.13</v>
      </c>
      <c r="CC7" s="24">
        <v>168.35</v>
      </c>
      <c r="CD7" s="24">
        <v>172.22</v>
      </c>
      <c r="CE7" s="24">
        <v>171.39</v>
      </c>
      <c r="CF7" s="24">
        <v>169.61</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85.35</v>
      </c>
      <c r="CY7" s="24">
        <v>87.05</v>
      </c>
      <c r="CZ7" s="24">
        <v>90.53</v>
      </c>
      <c r="DA7" s="24">
        <v>91.12</v>
      </c>
      <c r="DB7" s="24">
        <v>91.08</v>
      </c>
      <c r="DC7" s="24">
        <v>90.42</v>
      </c>
      <c r="DD7" s="24">
        <v>90.72</v>
      </c>
      <c r="DE7" s="24">
        <v>91.07</v>
      </c>
      <c r="DF7" s="24">
        <v>90.67</v>
      </c>
      <c r="DG7" s="24">
        <v>90.62</v>
      </c>
      <c r="DH7" s="24">
        <v>95.91</v>
      </c>
      <c r="DI7" s="24">
        <v>11.37</v>
      </c>
      <c r="DJ7" s="24">
        <v>13.84</v>
      </c>
      <c r="DK7" s="24">
        <v>16.399999999999999</v>
      </c>
      <c r="DL7" s="24">
        <v>18.62</v>
      </c>
      <c r="DM7" s="24">
        <v>21.02</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2025-01-24T07:03:07Z</dcterms:created>
  <dcterms:modified xsi:type="dcterms:W3CDTF">2025-02-17T04:42:40Z</dcterms:modified>
  <cp:category/>
</cp:coreProperties>
</file>