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F162F300-5B12-45F6-A945-B75B580D4347}" xr6:coauthVersionLast="47" xr6:coauthVersionMax="47" xr10:uidLastSave="{00000000-0000-0000-0000-000000000000}"/>
  <workbookProtection workbookAlgorithmName="SHA-512" workbookHashValue="XD+G8Nv3SkN6Mw5JOo7IuajYz7pmOpBPJrBlp1ESyC00MeXRMdzfvLi+q0iQ96JZqDsyLIPCmRZ1Nxb8Lj8HBQ==" workbookSaltValue="jqNIRRuZDeKZuywqhJKhrg=="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<sst xmlns="http://schemas.openxmlformats.org/spreadsheetml/2006/main" count="231" uniqueCount="116">
  <si>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</si>
  <si>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</si>
  <si>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</si>
  <si>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</si>
  <si>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</si>
  <si>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</si>
  <si>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</si>
  <si>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</si>
  <si>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</si>
  <si>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</si>
  <si>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</si>
  <si>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</si>
  <si>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</si>
  <si>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</si>
  <si>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</si>
  <si>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</si>
  <si>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</si>
  <si>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</si>
  <si>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</si>
  <si>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</si>
  <si>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</si>
  <si>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</si>
  <si>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</si>
  <si>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</si>
  <si>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</si>
  <si>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</si>
  <si>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</si>
  <si>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</si>
  <si>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</si>
  <si>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</si>
  <si>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</si>
  <si>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</si>
  <si>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</si>
  <si>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</si>
  <si>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</si>
  <si>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</si>
  <si>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</si>
  <si>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</si>
  <si>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</si>
  <si>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</si>
  <si>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</si>
  <si>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</si>
  <si>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</si>
  <si>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</si>
  <si>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</si>
  <si>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</si>
  <si>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</si>
  <si>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</si>
  <si>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</si>
  <si>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</si>
  <si>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</si>
  <si>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</si>
  <si>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</si>
  <si>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</si>
  <si>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</si>
  <si>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</si>
  <si>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</si>
  <si>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</si>
  <si>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</si>
  <si>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</si>
  <si>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</si>
  <si>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</si>
  <si>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</si>
  <si>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</si>
  <si>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</si>
  <si>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</si>
  <si>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</si>
  <si>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</si>
  <si>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</si>
  <si>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</si>
  <si>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</si>
  <si>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</si>
  <si>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</si>
  <si>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</si>
  <si>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</si>
  <si>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</si>
  <si>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</si>
  <si>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</si>
  <si>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</si>
  <si>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</si>
  <si>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</si>
  <si>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</si>
  <si>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</si>
  <si>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</si>
  <si>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</si>
  <si>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</si>
  <si>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</si>
  <si>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</si>
  <si>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</si>
  <si>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</si>
  <si>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</si>
  <si>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</si>
  <si>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</si>
  <si>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</si>
  <si>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</si>
  <si>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</si>
  <si>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</si>
  <si>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</si>
  <si>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</si>
  <si>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</si>
  <si>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</si>
  <si>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</si>
  <si>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</si>
  <si>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</si>
  <si>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</si>
  <si>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</si>
  <si>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</si>
  <si>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</si>
  <si>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</si>
  <si>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</si>
  <si>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</si>
  <si>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</si>
  <si>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</si>
  <si>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①経常収支比率は、老朽化した処理場施設の更新、管渠の耐震化を進めており、減価償却費が増加していることから減少傾向となっています。
③流動比率は、100％を上回っており、短期的な支払能力が十分確保できています。
④企業債残高対事業規模比率は、企業債の償還を一般会計からの繰入金により充当することとしているため０％としていますが、一般会計の財政状況により現在の繰入額を維持できない恐れがあります。
⑤経費回収率は、令和４年度に大規模な工事が完了し減価償却費が大幅に増加したことが主な要因となり、大幅に減少しました。今後も施設の老朽化・耐震化を進める必要があることから、減少傾向は継続すると予測されます。100％を割り込む数値となっており、汚水処理に係る費用を使用料収入で賄えていない状況となっています。
⑥汚水処理原価も同様に減価償却費の増加が主な要因となり、増加しています。
⑦施設利用率は、人口減少に伴う流入水量の減少により低下していますが、全国平均と比較すると高い数値となっており、適正な施設規模であると考えられます。
⑧水洗化率は、高い水準を維持しています。本市下水道は概成しており、水洗化率も高い水準であるため、排水人口の増加による使用料収入の増加は見込めません。</t>
    <rPh sb="9" eb="12">
      <t>ロウキュウカ</t>
    </rPh>
    <rPh sb="77" eb="79">
      <t>ウワマワ</t>
    </rPh>
    <rPh sb="84" eb="87">
      <t>タンキテキ</t>
    </rPh>
    <rPh sb="88" eb="90">
      <t>シハライ</t>
    </rPh>
    <rPh sb="90" eb="92">
      <t>ノウリョク</t>
    </rPh>
    <rPh sb="93" eb="97">
      <t>ジュウブンカクホ</t>
    </rPh>
    <rPh sb="106" eb="109">
      <t>キギョウサイ</t>
    </rPh>
    <rPh sb="109" eb="111">
      <t>ザンダカ</t>
    </rPh>
    <rPh sb="111" eb="112">
      <t>タイ</t>
    </rPh>
    <rPh sb="112" eb="116">
      <t>ジギョウキボ</t>
    </rPh>
    <rPh sb="116" eb="118">
      <t>ヒリツ</t>
    </rPh>
    <rPh sb="120" eb="123">
      <t>キギョウサイ</t>
    </rPh>
    <rPh sb="124" eb="126">
      <t>ショウカン</t>
    </rPh>
    <rPh sb="127" eb="131">
      <t>イッパンカイケイ</t>
    </rPh>
    <rPh sb="134" eb="136">
      <t>クリイレ</t>
    </rPh>
    <rPh sb="136" eb="137">
      <t>カネ</t>
    </rPh>
    <rPh sb="163" eb="167">
      <t>イッパンカイケイ</t>
    </rPh>
    <rPh sb="168" eb="170">
      <t>ザイセイ</t>
    </rPh>
    <rPh sb="170" eb="172">
      <t>ジョウキョウ</t>
    </rPh>
    <rPh sb="175" eb="177">
      <t>ゲンザイ</t>
    </rPh>
    <rPh sb="178" eb="181">
      <t>クリイレガク</t>
    </rPh>
    <rPh sb="182" eb="184">
      <t>イジ</t>
    </rPh>
    <rPh sb="188" eb="189">
      <t>オソ</t>
    </rPh>
    <rPh sb="198" eb="203">
      <t>ケイヒカイシュウリツ</t>
    </rPh>
    <rPh sb="237" eb="238">
      <t>オモ</t>
    </rPh>
    <rPh sb="239" eb="241">
      <t>ヨウイン</t>
    </rPh>
    <rPh sb="245" eb="247">
      <t>オオハバ</t>
    </rPh>
    <rPh sb="248" eb="250">
      <t>ゲンショウ</t>
    </rPh>
    <rPh sb="255" eb="257">
      <t>コンゴ</t>
    </rPh>
    <rPh sb="258" eb="260">
      <t>シセツ</t>
    </rPh>
    <rPh sb="261" eb="264">
      <t>ロウキュウカ</t>
    </rPh>
    <rPh sb="265" eb="268">
      <t>タイシンカ</t>
    </rPh>
    <rPh sb="269" eb="270">
      <t>スス</t>
    </rPh>
    <rPh sb="272" eb="274">
      <t>ヒツヨウ</t>
    </rPh>
    <rPh sb="282" eb="284">
      <t>ゲンショウ</t>
    </rPh>
    <rPh sb="284" eb="286">
      <t>ケイコウ</t>
    </rPh>
    <rPh sb="287" eb="289">
      <t>ケイゾク</t>
    </rPh>
    <rPh sb="292" eb="294">
      <t>ヨソク</t>
    </rPh>
    <rPh sb="304" eb="305">
      <t>ワ</t>
    </rPh>
    <rPh sb="306" eb="307">
      <t>コ</t>
    </rPh>
    <rPh sb="308" eb="310">
      <t>スウチ</t>
    </rPh>
    <rPh sb="317" eb="321">
      <t>オスイショリ</t>
    </rPh>
    <rPh sb="322" eb="323">
      <t>カカ</t>
    </rPh>
    <rPh sb="324" eb="326">
      <t>ヒヨウ</t>
    </rPh>
    <rPh sb="327" eb="330">
      <t>シヨウリョウ</t>
    </rPh>
    <rPh sb="330" eb="332">
      <t>シュウニュウ</t>
    </rPh>
    <rPh sb="333" eb="334">
      <t>マカナ</t>
    </rPh>
    <rPh sb="339" eb="341">
      <t>ジョウキョウ</t>
    </rPh>
    <rPh sb="358" eb="360">
      <t>ドウヨウ</t>
    </rPh>
    <rPh sb="361" eb="366">
      <t>ゲンカショウキャクヒ</t>
    </rPh>
    <rPh sb="367" eb="369">
      <t>ゾウカ</t>
    </rPh>
    <rPh sb="370" eb="371">
      <t>オモ</t>
    </rPh>
    <rPh sb="372" eb="374">
      <t>ヨウイン</t>
    </rPh>
    <rPh sb="378" eb="380">
      <t>ゾウカ</t>
    </rPh>
    <rPh sb="388" eb="390">
      <t>シセツ</t>
    </rPh>
    <rPh sb="390" eb="393">
      <t>リヨウリツ</t>
    </rPh>
    <rPh sb="395" eb="399">
      <t>ジンコウゲンショウ</t>
    </rPh>
    <rPh sb="400" eb="401">
      <t>トモナ</t>
    </rPh>
    <rPh sb="402" eb="406">
      <t>リュウニュウスイリョウ</t>
    </rPh>
    <rPh sb="407" eb="409">
      <t>ゲンショウ</t>
    </rPh>
    <rPh sb="412" eb="414">
      <t>テイカ</t>
    </rPh>
    <rPh sb="421" eb="423">
      <t>ゼンコク</t>
    </rPh>
    <rPh sb="423" eb="425">
      <t>ヘイキン</t>
    </rPh>
    <rPh sb="426" eb="428">
      <t>ヒカク</t>
    </rPh>
    <rPh sb="431" eb="432">
      <t>タカ</t>
    </rPh>
    <rPh sb="433" eb="435">
      <t>スウチ</t>
    </rPh>
    <rPh sb="442" eb="444">
      <t>テキセイ</t>
    </rPh>
    <rPh sb="445" eb="447">
      <t>シセツ</t>
    </rPh>
    <rPh sb="447" eb="449">
      <t>キボ</t>
    </rPh>
    <rPh sb="453" eb="454">
      <t>カンガ</t>
    </rPh>
    <rPh sb="462" eb="466">
      <t>スイセンカリツ</t>
    </rPh>
    <rPh sb="468" eb="469">
      <t>タカ</t>
    </rPh>
    <rPh sb="470" eb="472">
      <t>スイジュン</t>
    </rPh>
    <rPh sb="473" eb="475">
      <t>イジ</t>
    </rPh>
    <rPh sb="481" eb="483">
      <t>ホンシ</t>
    </rPh>
    <rPh sb="487" eb="489">
      <t>ガイセイ</t>
    </rPh>
    <rPh sb="494" eb="498">
      <t>スイセンカリツ</t>
    </rPh>
    <rPh sb="499" eb="500">
      <t>タカ</t>
    </rPh>
    <rPh sb="501" eb="503">
      <t>スイジュン</t>
    </rPh>
    <rPh sb="509" eb="513">
      <t>ハイスイジンコウ</t>
    </rPh>
    <rPh sb="514" eb="516">
      <t>ゾウカ</t>
    </rPh>
    <rPh sb="519" eb="522">
      <t>シヨウリョウ</t>
    </rPh>
    <rPh sb="522" eb="524">
      <t>シュウニュウ</t>
    </rPh>
    <rPh sb="525" eb="527">
      <t>ゾウカ</t>
    </rPh>
    <rPh sb="528" eb="530">
      <t>ミコ</t>
    </rPh>
    <phoneticPr fontId="4"/>
  </si>
  <si>
    <t>①有形固定資産減価償却率は、昭和４５年に下水道整備に着手し、施設の老朽化が進んでいることから、平均値と比べて高い数値となっています。老朽化した設備の更新を進めているため、今後減少すると予測されます。
令和４年度に初めて一部の管渠が法定耐用年数を超過しました。今後、法定耐用年数を超える管渠はさらに増加するため、②管渠老朽化率は増加していくと予測されます。
現在、管渠の耐震化を進めており、令和５年度の③管渠改善率は0.09％となりました。</t>
    <rPh sb="14" eb="16">
      <t>ショウワ</t>
    </rPh>
    <rPh sb="18" eb="19">
      <t>ネン</t>
    </rPh>
    <rPh sb="20" eb="23">
      <t>ゲスイドウ</t>
    </rPh>
    <rPh sb="23" eb="25">
      <t>セイビ</t>
    </rPh>
    <rPh sb="26" eb="28">
      <t>チャクシュ</t>
    </rPh>
    <rPh sb="30" eb="32">
      <t>シセツ</t>
    </rPh>
    <rPh sb="33" eb="36">
      <t>ロウキュウカ</t>
    </rPh>
    <rPh sb="37" eb="38">
      <t>スス</t>
    </rPh>
    <rPh sb="47" eb="50">
      <t>ヘイキンチ</t>
    </rPh>
    <rPh sb="51" eb="52">
      <t>クラ</t>
    </rPh>
    <rPh sb="54" eb="55">
      <t>タカ</t>
    </rPh>
    <rPh sb="56" eb="58">
      <t>スウチ</t>
    </rPh>
    <rPh sb="66" eb="69">
      <t>ロウキュウカ</t>
    </rPh>
    <rPh sb="71" eb="73">
      <t>セツビ</t>
    </rPh>
    <rPh sb="74" eb="76">
      <t>コウシン</t>
    </rPh>
    <rPh sb="77" eb="78">
      <t>スス</t>
    </rPh>
    <rPh sb="85" eb="87">
      <t>コンゴ</t>
    </rPh>
    <rPh sb="87" eb="89">
      <t>ゲンショウ</t>
    </rPh>
    <rPh sb="92" eb="94">
      <t>ヨソク</t>
    </rPh>
    <rPh sb="100" eb="102">
      <t>レイワ</t>
    </rPh>
    <rPh sb="103" eb="105">
      <t>ネンド</t>
    </rPh>
    <rPh sb="106" eb="107">
      <t>ハジ</t>
    </rPh>
    <rPh sb="109" eb="111">
      <t>イチブ</t>
    </rPh>
    <rPh sb="112" eb="114">
      <t>カンキョ</t>
    </rPh>
    <rPh sb="115" eb="117">
      <t>ホウテイ</t>
    </rPh>
    <rPh sb="119" eb="121">
      <t>ネンスウ</t>
    </rPh>
    <rPh sb="122" eb="124">
      <t>チョウカ</t>
    </rPh>
    <rPh sb="129" eb="131">
      <t>コンゴ</t>
    </rPh>
    <rPh sb="132" eb="138">
      <t>ホウテイタイヨウネンスウ</t>
    </rPh>
    <rPh sb="139" eb="140">
      <t>コ</t>
    </rPh>
    <rPh sb="142" eb="144">
      <t>カンキョ</t>
    </rPh>
    <rPh sb="148" eb="150">
      <t>ゾウカ</t>
    </rPh>
    <rPh sb="163" eb="165">
      <t>ゾウカ</t>
    </rPh>
    <rPh sb="170" eb="172">
      <t>ヨソク</t>
    </rPh>
    <rPh sb="178" eb="180">
      <t>ゲンザイ</t>
    </rPh>
    <rPh sb="181" eb="183">
      <t>カンキョ</t>
    </rPh>
    <rPh sb="184" eb="187">
      <t>タイシンカ</t>
    </rPh>
    <rPh sb="188" eb="189">
      <t>スス</t>
    </rPh>
    <rPh sb="194" eb="196">
      <t>レイワ</t>
    </rPh>
    <rPh sb="197" eb="199">
      <t>ネンド</t>
    </rPh>
    <rPh sb="201" eb="203">
      <t>カンキョ</t>
    </rPh>
    <rPh sb="203" eb="206">
      <t>カイゼンリツ</t>
    </rPh>
    <phoneticPr fontId="4"/>
  </si>
  <si>
    <t>令和５年度決算における経営成績について、経営の健全性を示す①経常収支比率は、健全経営の水準とされる100％を上回っています。使用料水準の妥当性を示す⑤経費回収率は100％を下回っています。今後は使用料収入の増加が見込めない中で、施設の老朽化・耐震化対策による資本費の増加が予測されることから、使用料改定や維持管理費の削減等の方策を検討する必要があります。
現在、損益計算上では純利益を計上していますが、費用の増加が見込まれ、下水道事業会計全体としての経営状況は、一般会計繰入金に大きく依存した状況が続くと予想されます。しかし、市の財政状況も切迫しており、一般会計からの長期的かつ安定した十分な繰入金は期待できず、厳しい事業経営を迫られており、令和6年度に改定する下水道事業経営戦略を基に、健全経営の維持に努めます。</t>
    <rPh sb="94" eb="96">
      <t>コンゴ</t>
    </rPh>
    <rPh sb="97" eb="100">
      <t>シヨウリョウ</t>
    </rPh>
    <rPh sb="100" eb="102">
      <t>シュウニュウ</t>
    </rPh>
    <rPh sb="103" eb="105">
      <t>ゾウカ</t>
    </rPh>
    <rPh sb="106" eb="108">
      <t>ミコ</t>
    </rPh>
    <rPh sb="111" eb="112">
      <t>ナカ</t>
    </rPh>
    <rPh sb="114" eb="116">
      <t>シセツ</t>
    </rPh>
    <rPh sb="117" eb="120">
      <t>ロウキュウカ</t>
    </rPh>
    <rPh sb="121" eb="124">
      <t>タイシンカ</t>
    </rPh>
    <rPh sb="124" eb="126">
      <t>タイサク</t>
    </rPh>
    <rPh sb="129" eb="132">
      <t>シホンヒ</t>
    </rPh>
    <rPh sb="133" eb="135">
      <t>ゾウカ</t>
    </rPh>
    <rPh sb="136" eb="138">
      <t>ヨソク</t>
    </rPh>
    <rPh sb="146" eb="149">
      <t>シヨウリョウ</t>
    </rPh>
    <rPh sb="149" eb="151">
      <t>カイテイ</t>
    </rPh>
    <rPh sb="152" eb="157">
      <t>イジカンリヒ</t>
    </rPh>
    <rPh sb="158" eb="160">
      <t>サクゲン</t>
    </rPh>
    <rPh sb="160" eb="161">
      <t>ナド</t>
    </rPh>
    <rPh sb="162" eb="164">
      <t>ホウサク</t>
    </rPh>
    <rPh sb="165" eb="167">
      <t>ケントウ</t>
    </rPh>
    <rPh sb="169" eb="171">
      <t>ヒツヨウ</t>
    </rPh>
    <rPh sb="327" eb="329">
      <t>カイテイ</t>
    </rPh>
    <rPh sb="344" eb="348">
      <t>ケンゼンケイエイ</t>
    </rPh>
    <rPh sb="349" eb="351">
      <t>イジ</t>
    </rPh>
    <rPh sb="352" eb="35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</si>
</sst>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0.08</c:v>
                </c:pt>
                <c:pt idx="2">
                  <c:v>0.15</c:v>
                </c:pt>
                <c:pt idx="3">
                  <c:v>0.09</c:v>
                </c:pt>
                <c:pt idx="4">
                  <c:v>0.09</c:v>
                </c:pt>
              </c:numCache>
            </c:numRef>
          </c:val>
          <c:extLst>
            <c:ext xmlns:c16="http://schemas.microsoft.com/office/drawing/2014/chart" uri="{C3380CC4-5D6E-409C-BE32-E72D297353CC}">
              <c16:uniqueId val="{00000000-9715-42AD-9B9F-0B6E2924CA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9715-42AD-9B9F-0B6E2924CA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61.66</c:v>
                </c:pt>
                <c:pt idx="1">
                  <c:v>63.96</c:v>
                </c:pt>
                <c:pt idx="2">
                  <c:v>63.93</c:v>
                </c:pt>
                <c:pt idx="3">
                  <c:v>63.06</c:v>
                </c:pt>
                <c:pt idx="4">
                  <c:v>62.87</c:v>
                </c:pt>
              </c:numCache>
            </c:numRef>
          </c:val>
          <c:extLst>
            <c:ext xmlns:c16="http://schemas.microsoft.com/office/drawing/2014/chart" uri="{C3380CC4-5D6E-409C-BE32-E72D297353CC}">
              <c16:uniqueId val="{00000000-D3C5-420C-B9F5-533C167307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D3C5-420C-B9F5-533C167307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99.04</c:v>
                </c:pt>
                <c:pt idx="1">
                  <c:v>99.11</c:v>
                </c:pt>
                <c:pt idx="2">
                  <c:v>99.14</c:v>
                </c:pt>
                <c:pt idx="3">
                  <c:v>98.97</c:v>
                </c:pt>
                <c:pt idx="4">
                  <c:v>99.05</c:v>
                </c:pt>
              </c:numCache>
            </c:numRef>
          </c:val>
          <c:extLst>
            <c:ext xmlns:c16="http://schemas.microsoft.com/office/drawing/2014/chart" uri="{C3380CC4-5D6E-409C-BE32-E72D297353CC}">
              <c16:uniqueId val="{00000000-38F9-4E8F-9365-2A28CC4591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38F9-4E8F-9365-2A28CC4591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112.91</c:v>
                </c:pt>
                <c:pt idx="1">
                  <c:v>112.15</c:v>
                </c:pt>
                <c:pt idx="2">
                  <c:v>111.66</c:v>
                </c:pt>
                <c:pt idx="3">
                  <c:v>111.03</c:v>
                </c:pt>
                <c:pt idx="4">
                  <c:v>103.48</c:v>
                </c:pt>
              </c:numCache>
            </c:numRef>
          </c:val>
          <c:extLst>
            <c:ext xmlns:c16="http://schemas.microsoft.com/office/drawing/2014/chart" uri="{C3380CC4-5D6E-409C-BE32-E72D297353CC}">
              <c16:uniqueId val="{00000000-28B0-4D49-A3F8-31E1F4D164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28B0-4D49-A3F8-31E1F4D164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52.71</c:v>
                </c:pt>
                <c:pt idx="1">
                  <c:v>53</c:v>
                </c:pt>
                <c:pt idx="2">
                  <c:v>54.27</c:v>
                </c:pt>
                <c:pt idx="3">
                  <c:v>53.29</c:v>
                </c:pt>
                <c:pt idx="4">
                  <c:v>54.71</c:v>
                </c:pt>
              </c:numCache>
            </c:numRef>
          </c:val>
          <c:extLst>
            <c:ext xmlns:c16="http://schemas.microsoft.com/office/drawing/2014/chart" uri="{C3380CC4-5D6E-409C-BE32-E72D297353CC}">
              <c16:uniqueId val="{00000000-3B9B-4EBE-B9EB-9F819A617F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3B9B-4EBE-B9EB-9F819A617F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7.0000000000000007E-2</c:v>
                </c:pt>
                <c:pt idx="4" formatCode="#,##0.00;&quot;△&quot;#,##0.00;&quot;-&quot;">
                  <c:v>3.1</c:v>
                </c:pt>
              </c:numCache>
            </c:numRef>
          </c:val>
          <c:extLst>
            <c:ext xmlns:c16="http://schemas.microsoft.com/office/drawing/2014/chart" uri="{C3380CC4-5D6E-409C-BE32-E72D297353CC}">
              <c16:uniqueId val="{00000000-99E3-4C5A-BBD0-D15D4E1BAB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99E3-4C5A-BBD0-D15D4E1BAB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3D-4534-94A0-7878419D02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423D-4534-94A0-7878419D02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173.87</c:v>
                </c:pt>
                <c:pt idx="1">
                  <c:v>218.19</c:v>
                </c:pt>
                <c:pt idx="2">
                  <c:v>207.69</c:v>
                </c:pt>
                <c:pt idx="3">
                  <c:v>214.1</c:v>
                </c:pt>
                <c:pt idx="4">
                  <c:v>279.33999999999997</c:v>
                </c:pt>
              </c:numCache>
            </c:numRef>
          </c:val>
          <c:extLst>
            <c:ext xmlns:c16="http://schemas.microsoft.com/office/drawing/2014/chart" uri="{C3380CC4-5D6E-409C-BE32-E72D297353CC}">
              <c16:uniqueId val="{00000000-FB1C-47A7-B35C-4CFB27D94EE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FB1C-47A7-B35C-4CFB27D94EE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41-4F53-B584-026015E141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4541-4F53-B584-026015E141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104.31</c:v>
                </c:pt>
                <c:pt idx="1">
                  <c:v>102.57</c:v>
                </c:pt>
                <c:pt idx="2">
                  <c:v>101.83</c:v>
                </c:pt>
                <c:pt idx="3">
                  <c:v>98.41</c:v>
                </c:pt>
                <c:pt idx="4">
                  <c:v>85.95</c:v>
                </c:pt>
              </c:numCache>
            </c:numRef>
          </c:val>
          <c:extLst>
            <c:ext xmlns:c16="http://schemas.microsoft.com/office/drawing/2014/chart" uri="{C3380CC4-5D6E-409C-BE32-E72D297353CC}">
              <c16:uniqueId val="{00000000-1545-4D6C-AA8A-7553CED04D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1545-4D6C-AA8A-7553CED04D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105.25</c:v>
                </c:pt>
                <c:pt idx="1">
                  <c:v>107.11</c:v>
                </c:pt>
                <c:pt idx="2">
                  <c:v>107.8</c:v>
                </c:pt>
                <c:pt idx="3">
                  <c:v>111.42</c:v>
                </c:pt>
                <c:pt idx="4">
                  <c:v>127.48</c:v>
                </c:pt>
              </c:numCache>
            </c:numRef>
          </c:val>
          <c:extLst>
            <c:ext xmlns:c16="http://schemas.microsoft.com/office/drawing/2014/chart" uri="{C3380CC4-5D6E-409C-BE32-E72D297353CC}">
              <c16:uniqueId val="{00000000-E340-423A-8807-4A3B7CC9D8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E340-423A-8807-4A3B7CC9D8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知多市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5">
        <f>データ!S6</f>
        <v>83610</v>
      </c>
      <c r="AM8" s="45"/>
      <c r="AN8" s="45"/>
      <c r="AO8" s="45"/>
      <c r="AP8" s="45"/>
      <c r="AQ8" s="45"/>
      <c r="AR8" s="45"/>
      <c r="AS8" s="45"/>
      <c r="AT8" s="44">
        <f>データ!T6</f>
        <v>45.9</v>
      </c>
      <c r="AU8" s="44"/>
      <c r="AV8" s="44"/>
      <c r="AW8" s="44"/>
      <c r="AX8" s="44"/>
      <c r="AY8" s="44"/>
      <c r="AZ8" s="44"/>
      <c r="BA8" s="44"/>
      <c r="BB8" s="44">
        <f>データ!U6</f>
        <v>1821.57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79.36</v>
      </c>
      <c r="J10" s="44"/>
      <c r="K10" s="44"/>
      <c r="L10" s="44"/>
      <c r="M10" s="44"/>
      <c r="N10" s="44"/>
      <c r="O10" s="44"/>
      <c r="P10" s="44">
        <f>データ!P6</f>
        <v>96.91</v>
      </c>
      <c r="Q10" s="44"/>
      <c r="R10" s="44"/>
      <c r="S10" s="44"/>
      <c r="T10" s="44"/>
      <c r="U10" s="44"/>
      <c r="V10" s="44"/>
      <c r="W10" s="44">
        <f>データ!Q6</f>
        <v>86.91</v>
      </c>
      <c r="X10" s="44"/>
      <c r="Y10" s="44"/>
      <c r="Z10" s="44"/>
      <c r="AA10" s="44"/>
      <c r="AB10" s="44"/>
      <c r="AC10" s="44"/>
      <c r="AD10" s="45">
        <f>データ!R6</f>
        <v>2222</v>
      </c>
      <c r="AE10" s="45"/>
      <c r="AF10" s="45"/>
      <c r="AG10" s="45"/>
      <c r="AH10" s="45"/>
      <c r="AI10" s="45"/>
      <c r="AJ10" s="45"/>
      <c r="AK10" s="2"/>
      <c r="AL10" s="45">
        <f>データ!V6</f>
        <v>80695</v>
      </c>
      <c r="AM10" s="45"/>
      <c r="AN10" s="45"/>
      <c r="AO10" s="45"/>
      <c r="AP10" s="45"/>
      <c r="AQ10" s="45"/>
      <c r="AR10" s="45"/>
      <c r="AS10" s="45"/>
      <c r="AT10" s="44">
        <f>データ!W6</f>
        <v>14.94</v>
      </c>
      <c r="AU10" s="44"/>
      <c r="AV10" s="44"/>
      <c r="AW10" s="44"/>
      <c r="AX10" s="44"/>
      <c r="AY10" s="44"/>
      <c r="AZ10" s="44"/>
      <c r="BA10" s="44"/>
      <c r="BB10" s="44">
        <f>データ!X6</f>
        <v>5401.27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iveTYkl35UVHj2Cgyx+6FqbeVQnB9kx2TO/ajyYX0thcc6Y+D58yVKg5MFD0f+t/Kv0+e8diyjK3KbTaQdsFQ==" saltValue="RaGaUtRKovgSaOfUi0aZ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232246</v>
      </c>
      <c r="D6" s="19">
        <f t="shared" si="3"/>
        <v>46</v>
      </c>
      <c r="E6" s="19">
        <f t="shared" si="3"/>
        <v>17</v>
      </c>
      <c r="F6" s="19">
        <f t="shared" si="3"/>
        <v>1</v>
      </c>
      <c r="G6" s="19">
        <f t="shared" si="3"/>
        <v>0</v>
      </c>
      <c r="H6" s="19" t="str">
        <f t="shared" si="3"/>
        <v>愛知県　知多市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79.36</v>
      </c>
      <c r="P6" s="20">
        <f t="shared" si="3"/>
        <v>96.91</v>
      </c>
      <c r="Q6" s="20">
        <f t="shared" si="3"/>
        <v>86.91</v>
      </c>
      <c r="R6" s="20">
        <f t="shared" si="3"/>
        <v>2222</v>
      </c>
      <c r="S6" s="20">
        <f t="shared" si="3"/>
        <v>83610</v>
      </c>
      <c r="T6" s="20">
        <f t="shared" si="3"/>
        <v>45.9</v>
      </c>
      <c r="U6" s="20">
        <f t="shared" si="3"/>
        <v>1821.57</v>
      </c>
      <c r="V6" s="20">
        <f t="shared" si="3"/>
        <v>80695</v>
      </c>
      <c r="W6" s="20">
        <f t="shared" si="3"/>
        <v>14.94</v>
      </c>
      <c r="X6" s="20">
        <f t="shared" si="3"/>
        <v>5401.27</v>
      </c>
      <c r="Y6" s="21">
        <f>IF(Y7="",NA(),Y7)</f>
        <v>112.91</v>
      </c>
      <c r="Z6" s="21">
        <f t="shared" ref="Z6:AH6" si="4">IF(Z7="",NA(),Z7)</f>
        <v>112.15</v>
      </c>
      <c r="AA6" s="21">
        <f t="shared" si="4"/>
        <v>111.66</v>
      </c>
      <c r="AB6" s="21">
        <f t="shared" si="4"/>
        <v>111.03</v>
      </c>
      <c r="AC6" s="21">
        <f t="shared" si="4"/>
        <v>103.48</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173.87</v>
      </c>
      <c r="AV6" s="21">
        <f t="shared" ref="AV6:BD6" si="6">IF(AV7="",NA(),AV7)</f>
        <v>218.19</v>
      </c>
      <c r="AW6" s="21">
        <f t="shared" si="6"/>
        <v>207.69</v>
      </c>
      <c r="AX6" s="21">
        <f t="shared" si="6"/>
        <v>214.1</v>
      </c>
      <c r="AY6" s="21">
        <f t="shared" si="6"/>
        <v>279.33999999999997</v>
      </c>
      <c r="AZ6" s="21">
        <f t="shared" si="6"/>
        <v>71.540000000000006</v>
      </c>
      <c r="BA6" s="21">
        <f t="shared" si="6"/>
        <v>67.86</v>
      </c>
      <c r="BB6" s="21">
        <f t="shared" si="6"/>
        <v>72.92</v>
      </c>
      <c r="BC6" s="21">
        <f t="shared" si="6"/>
        <v>81.19</v>
      </c>
      <c r="BD6" s="21">
        <f t="shared" si="6"/>
        <v>85.86</v>
      </c>
      <c r="BE6" s="20" t="str">
        <f>IF(BE7="","",IF(BE7="-","【-】","【"&amp;SUBSTITUTE(TEXT(BE7,"#,##0.00"),"-","△")&amp;"】"))</f>
        <v>【78.43】</v>
      </c>
      <c r="BF6" s="20">
        <f>IF(BF7="",NA(),BF7)</f>
        <v>0</v>
      </c>
      <c r="BG6" s="20">
        <f t="shared" ref="BG6:BO6" si="7">IF(BG7="",NA(),BG7)</f>
        <v>0</v>
      </c>
      <c r="BH6" s="20">
        <f t="shared" si="7"/>
        <v>0</v>
      </c>
      <c r="BI6" s="20">
        <f t="shared" si="7"/>
        <v>0</v>
      </c>
      <c r="BJ6" s="20">
        <f t="shared" si="7"/>
        <v>0</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104.31</v>
      </c>
      <c r="BR6" s="21">
        <f t="shared" ref="BR6:BZ6" si="8">IF(BR7="",NA(),BR7)</f>
        <v>102.57</v>
      </c>
      <c r="BS6" s="21">
        <f t="shared" si="8"/>
        <v>101.83</v>
      </c>
      <c r="BT6" s="21">
        <f t="shared" si="8"/>
        <v>98.41</v>
      </c>
      <c r="BU6" s="21">
        <f t="shared" si="8"/>
        <v>85.95</v>
      </c>
      <c r="BV6" s="21">
        <f t="shared" si="8"/>
        <v>88.05</v>
      </c>
      <c r="BW6" s="21">
        <f t="shared" si="8"/>
        <v>91.14</v>
      </c>
      <c r="BX6" s="21">
        <f t="shared" si="8"/>
        <v>90.69</v>
      </c>
      <c r="BY6" s="21">
        <f t="shared" si="8"/>
        <v>90.5</v>
      </c>
      <c r="BZ6" s="21">
        <f t="shared" si="8"/>
        <v>92.66</v>
      </c>
      <c r="CA6" s="20" t="str">
        <f>IF(CA7="","",IF(CA7="-","【-】","【"&amp;SUBSTITUTE(TEXT(CA7,"#,##0.00"),"-","△")&amp;"】"))</f>
        <v>【97.81】</v>
      </c>
      <c r="CB6" s="21">
        <f>IF(CB7="",NA(),CB7)</f>
        <v>105.25</v>
      </c>
      <c r="CC6" s="21">
        <f t="shared" ref="CC6:CK6" si="9">IF(CC7="",NA(),CC7)</f>
        <v>107.11</v>
      </c>
      <c r="CD6" s="21">
        <f t="shared" si="9"/>
        <v>107.8</v>
      </c>
      <c r="CE6" s="21">
        <f t="shared" si="9"/>
        <v>111.42</v>
      </c>
      <c r="CF6" s="21">
        <f t="shared" si="9"/>
        <v>127.48</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f>IF(CM7="",NA(),CM7)</f>
        <v>61.66</v>
      </c>
      <c r="CN6" s="21">
        <f t="shared" ref="CN6:CV6" si="10">IF(CN7="",NA(),CN7)</f>
        <v>63.96</v>
      </c>
      <c r="CO6" s="21">
        <f t="shared" si="10"/>
        <v>63.93</v>
      </c>
      <c r="CP6" s="21">
        <f t="shared" si="10"/>
        <v>63.06</v>
      </c>
      <c r="CQ6" s="21">
        <f t="shared" si="10"/>
        <v>62.87</v>
      </c>
      <c r="CR6" s="21">
        <f t="shared" si="10"/>
        <v>57.04</v>
      </c>
      <c r="CS6" s="21">
        <f t="shared" si="10"/>
        <v>60.78</v>
      </c>
      <c r="CT6" s="21">
        <f t="shared" si="10"/>
        <v>59.96</v>
      </c>
      <c r="CU6" s="21">
        <f t="shared" si="10"/>
        <v>59.9</v>
      </c>
      <c r="CV6" s="21">
        <f t="shared" si="10"/>
        <v>60.13</v>
      </c>
      <c r="CW6" s="20" t="str">
        <f>IF(CW7="","",IF(CW7="-","【-】","【"&amp;SUBSTITUTE(TEXT(CW7,"#,##0.00"),"-","△")&amp;"】"))</f>
        <v>【58.94】</v>
      </c>
      <c r="CX6" s="21">
        <f>IF(CX7="",NA(),CX7)</f>
        <v>99.04</v>
      </c>
      <c r="CY6" s="21">
        <f t="shared" ref="CY6:DG6" si="11">IF(CY7="",NA(),CY7)</f>
        <v>99.11</v>
      </c>
      <c r="CZ6" s="21">
        <f t="shared" si="11"/>
        <v>99.14</v>
      </c>
      <c r="DA6" s="21">
        <f t="shared" si="11"/>
        <v>98.97</v>
      </c>
      <c r="DB6" s="21">
        <f t="shared" si="11"/>
        <v>99.05</v>
      </c>
      <c r="DC6" s="21">
        <f t="shared" si="11"/>
        <v>93.73</v>
      </c>
      <c r="DD6" s="21">
        <f t="shared" si="11"/>
        <v>94.17</v>
      </c>
      <c r="DE6" s="21">
        <f t="shared" si="11"/>
        <v>94.27</v>
      </c>
      <c r="DF6" s="21">
        <f t="shared" si="11"/>
        <v>94.46</v>
      </c>
      <c r="DG6" s="21">
        <f t="shared" si="11"/>
        <v>94.37</v>
      </c>
      <c r="DH6" s="20" t="str">
        <f>IF(DH7="","",IF(DH7="-","【-】","【"&amp;SUBSTITUTE(TEXT(DH7,"#,##0.00"),"-","△")&amp;"】"))</f>
        <v>【95.91】</v>
      </c>
      <c r="DI6" s="21">
        <f>IF(DI7="",NA(),DI7)</f>
        <v>52.71</v>
      </c>
      <c r="DJ6" s="21">
        <f t="shared" ref="DJ6:DR6" si="12">IF(DJ7="",NA(),DJ7)</f>
        <v>53</v>
      </c>
      <c r="DK6" s="21">
        <f t="shared" si="12"/>
        <v>54.27</v>
      </c>
      <c r="DL6" s="21">
        <f t="shared" si="12"/>
        <v>53.29</v>
      </c>
      <c r="DM6" s="21">
        <f t="shared" si="12"/>
        <v>54.71</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1">
        <f t="shared" si="13"/>
        <v>7.0000000000000007E-2</v>
      </c>
      <c r="DX6" s="21">
        <f t="shared" si="13"/>
        <v>3.1</v>
      </c>
      <c r="DY6" s="21">
        <f t="shared" si="13"/>
        <v>0.83</v>
      </c>
      <c r="DZ6" s="21">
        <f t="shared" si="13"/>
        <v>1.06</v>
      </c>
      <c r="EA6" s="21">
        <f t="shared" si="13"/>
        <v>2.02</v>
      </c>
      <c r="EB6" s="21">
        <f t="shared" si="13"/>
        <v>2.67</v>
      </c>
      <c r="EC6" s="21">
        <f t="shared" si="13"/>
        <v>3.43</v>
      </c>
      <c r="ED6" s="20" t="str">
        <f>IF(ED7="","",IF(ED7="-","【-】","【"&amp;SUBSTITUTE(TEXT(ED7,"#,##0.00"),"-","△")&amp;"】"))</f>
        <v>【8.68】</v>
      </c>
      <c r="EE6" s="20">
        <f>IF(EE7="",NA(),EE7)</f>
        <v>0</v>
      </c>
      <c r="EF6" s="21">
        <f t="shared" ref="EF6:EN6" si="14">IF(EF7="",NA(),EF7)</f>
        <v>0.08</v>
      </c>
      <c r="EG6" s="21">
        <f t="shared" si="14"/>
        <v>0.15</v>
      </c>
      <c r="EH6" s="21">
        <f t="shared" si="14"/>
        <v>0.09</v>
      </c>
      <c r="EI6" s="21">
        <f t="shared" si="14"/>
        <v>0.09</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232246</v>
      </c>
      <c r="D7" s="23">
        <v>46</v>
      </c>
      <c r="E7" s="23">
        <v>17</v>
      </c>
      <c r="F7" s="23">
        <v>1</v>
      </c>
      <c r="G7" s="23">
        <v>0</v>
      </c>
      <c r="H7" s="23" t="s">
        <v>96</v>
      </c>
      <c r="I7" s="23" t="s">
        <v>97</v>
      </c>
      <c r="J7" s="23" t="s">
        <v>98</v>
      </c>
      <c r="K7" s="23" t="s">
        <v>99</v>
      </c>
      <c r="L7" s="23" t="s">
        <v>100</v>
      </c>
      <c r="M7" s="23" t="s">
        <v>101</v>
      </c>
      <c r="N7" s="24" t="s">
        <v>102</v>
      </c>
      <c r="O7" s="24">
        <v>79.36</v>
      </c>
      <c r="P7" s="24">
        <v>96.91</v>
      </c>
      <c r="Q7" s="24">
        <v>86.91</v>
      </c>
      <c r="R7" s="24">
        <v>2222</v>
      </c>
      <c r="S7" s="24">
        <v>83610</v>
      </c>
      <c r="T7" s="24">
        <v>45.9</v>
      </c>
      <c r="U7" s="24">
        <v>1821.57</v>
      </c>
      <c r="V7" s="24">
        <v>80695</v>
      </c>
      <c r="W7" s="24">
        <v>14.94</v>
      </c>
      <c r="X7" s="24">
        <v>5401.27</v>
      </c>
      <c r="Y7" s="24">
        <v>112.91</v>
      </c>
      <c r="Z7" s="24">
        <v>112.15</v>
      </c>
      <c r="AA7" s="24">
        <v>111.66</v>
      </c>
      <c r="AB7" s="24">
        <v>111.03</v>
      </c>
      <c r="AC7" s="24">
        <v>103.48</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173.87</v>
      </c>
      <c r="AV7" s="24">
        <v>218.19</v>
      </c>
      <c r="AW7" s="24">
        <v>207.69</v>
      </c>
      <c r="AX7" s="24">
        <v>214.1</v>
      </c>
      <c r="AY7" s="24">
        <v>279.33999999999997</v>
      </c>
      <c r="AZ7" s="24">
        <v>71.540000000000006</v>
      </c>
      <c r="BA7" s="24">
        <v>67.86</v>
      </c>
      <c r="BB7" s="24">
        <v>72.92</v>
      </c>
      <c r="BC7" s="24">
        <v>81.19</v>
      </c>
      <c r="BD7" s="24">
        <v>85.86</v>
      </c>
      <c r="BE7" s="24">
        <v>78.430000000000007</v>
      </c>
      <c r="BF7" s="24">
        <v>0</v>
      </c>
      <c r="BG7" s="24">
        <v>0</v>
      </c>
      <c r="BH7" s="24">
        <v>0</v>
      </c>
      <c r="BI7" s="24">
        <v>0</v>
      </c>
      <c r="BJ7" s="24">
        <v>0</v>
      </c>
      <c r="BK7" s="24">
        <v>653.69000000000005</v>
      </c>
      <c r="BL7" s="24">
        <v>709.4</v>
      </c>
      <c r="BM7" s="24">
        <v>734.47</v>
      </c>
      <c r="BN7" s="24">
        <v>720.89</v>
      </c>
      <c r="BO7" s="24">
        <v>676.93</v>
      </c>
      <c r="BP7" s="24">
        <v>630.82000000000005</v>
      </c>
      <c r="BQ7" s="24">
        <v>104.31</v>
      </c>
      <c r="BR7" s="24">
        <v>102.57</v>
      </c>
      <c r="BS7" s="24">
        <v>101.83</v>
      </c>
      <c r="BT7" s="24">
        <v>98.41</v>
      </c>
      <c r="BU7" s="24">
        <v>85.95</v>
      </c>
      <c r="BV7" s="24">
        <v>88.05</v>
      </c>
      <c r="BW7" s="24">
        <v>91.14</v>
      </c>
      <c r="BX7" s="24">
        <v>90.69</v>
      </c>
      <c r="BY7" s="24">
        <v>90.5</v>
      </c>
      <c r="BZ7" s="24">
        <v>92.66</v>
      </c>
      <c r="CA7" s="24">
        <v>97.81</v>
      </c>
      <c r="CB7" s="24">
        <v>105.25</v>
      </c>
      <c r="CC7" s="24">
        <v>107.11</v>
      </c>
      <c r="CD7" s="24">
        <v>107.8</v>
      </c>
      <c r="CE7" s="24">
        <v>111.42</v>
      </c>
      <c r="CF7" s="24">
        <v>127.48</v>
      </c>
      <c r="CG7" s="24">
        <v>141.15</v>
      </c>
      <c r="CH7" s="24">
        <v>136.86000000000001</v>
      </c>
      <c r="CI7" s="24">
        <v>138.52000000000001</v>
      </c>
      <c r="CJ7" s="24">
        <v>138.66999999999999</v>
      </c>
      <c r="CK7" s="24">
        <v>139.12</v>
      </c>
      <c r="CL7" s="24">
        <v>138.75</v>
      </c>
      <c r="CM7" s="24">
        <v>61.66</v>
      </c>
      <c r="CN7" s="24">
        <v>63.96</v>
      </c>
      <c r="CO7" s="24">
        <v>63.93</v>
      </c>
      <c r="CP7" s="24">
        <v>63.06</v>
      </c>
      <c r="CQ7" s="24">
        <v>62.87</v>
      </c>
      <c r="CR7" s="24">
        <v>57.04</v>
      </c>
      <c r="CS7" s="24">
        <v>60.78</v>
      </c>
      <c r="CT7" s="24">
        <v>59.96</v>
      </c>
      <c r="CU7" s="24">
        <v>59.9</v>
      </c>
      <c r="CV7" s="24">
        <v>60.13</v>
      </c>
      <c r="CW7" s="24">
        <v>58.94</v>
      </c>
      <c r="CX7" s="24">
        <v>99.04</v>
      </c>
      <c r="CY7" s="24">
        <v>99.11</v>
      </c>
      <c r="CZ7" s="24">
        <v>99.14</v>
      </c>
      <c r="DA7" s="24">
        <v>98.97</v>
      </c>
      <c r="DB7" s="24">
        <v>99.05</v>
      </c>
      <c r="DC7" s="24">
        <v>93.73</v>
      </c>
      <c r="DD7" s="24">
        <v>94.17</v>
      </c>
      <c r="DE7" s="24">
        <v>94.27</v>
      </c>
      <c r="DF7" s="24">
        <v>94.46</v>
      </c>
      <c r="DG7" s="24">
        <v>94.37</v>
      </c>
      <c r="DH7" s="24">
        <v>95.91</v>
      </c>
      <c r="DI7" s="24">
        <v>52.71</v>
      </c>
      <c r="DJ7" s="24">
        <v>53</v>
      </c>
      <c r="DK7" s="24">
        <v>54.27</v>
      </c>
      <c r="DL7" s="24">
        <v>53.29</v>
      </c>
      <c r="DM7" s="24">
        <v>54.71</v>
      </c>
      <c r="DN7" s="24">
        <v>21.22</v>
      </c>
      <c r="DO7" s="24">
        <v>23.25</v>
      </c>
      <c r="DP7" s="24">
        <v>25.2</v>
      </c>
      <c r="DQ7" s="24">
        <v>27.42</v>
      </c>
      <c r="DR7" s="24">
        <v>30.01</v>
      </c>
      <c r="DS7" s="24">
        <v>41.09</v>
      </c>
      <c r="DT7" s="24">
        <v>0</v>
      </c>
      <c r="DU7" s="24">
        <v>0</v>
      </c>
      <c r="DV7" s="24">
        <v>0</v>
      </c>
      <c r="DW7" s="24">
        <v>7.0000000000000007E-2</v>
      </c>
      <c r="DX7" s="24">
        <v>3.1</v>
      </c>
      <c r="DY7" s="24">
        <v>0.83</v>
      </c>
      <c r="DZ7" s="24">
        <v>1.06</v>
      </c>
      <c r="EA7" s="24">
        <v>2.02</v>
      </c>
      <c r="EB7" s="24">
        <v>2.67</v>
      </c>
      <c r="EC7" s="24">
        <v>3.43</v>
      </c>
      <c r="ED7" s="24">
        <v>8.68</v>
      </c>
      <c r="EE7" s="24">
        <v>0</v>
      </c>
      <c r="EF7" s="24">
        <v>0.08</v>
      </c>
      <c r="EG7" s="24">
        <v>0.15</v>
      </c>
      <c r="EH7" s="24">
        <v>0.09</v>
      </c>
      <c r="EI7" s="24">
        <v>0.09</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2025-02-14T07:07:21Z</cp:lastPrinted>
  <dcterms:created xsi:type="dcterms:W3CDTF">2025-01-24T07:03:09Z</dcterms:created>
  <dcterms:modified xsi:type="dcterms:W3CDTF">2025-02-14T07:07:31Z</dcterms:modified>
  <cp:category/>
</cp:coreProperties>
</file>