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28　岩倉市　〇\下水道事業（公下、特環）\"/>
    </mc:Choice>
  </mc:AlternateContent>
  <xr:revisionPtr revIDLastSave="0" documentId="13_ncr:1_{8B87491C-FB08-43D6-85E3-F7915DEA326E}" xr6:coauthVersionLast="47" xr6:coauthVersionMax="47" xr10:uidLastSave="{00000000-0000-0000-0000-000000000000}"/>
  <workbookProtection workbookAlgorithmName="SHA-512" workbookHashValue="k0s52hAQD0cF7NOOH5AVcR6LCpFugro0cimdedNJf7BmFuXe1hNgA8hcBXOiVJ3UGofR+hljV1601PCkpkzIRw==" workbookSaltValue="ybIxVgUDRyJBqD93ChNQmw=="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<sst xmlns="http://schemas.openxmlformats.org/spreadsheetml/2006/main" count="236" uniqueCount="116">
  <si>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</si>
  <si>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</si>
  <si>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</si>
  <si>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</si>
  <si>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</si>
  <si>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</si>
  <si>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</si>
  <si>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</si>
  <si>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</si>
  <si>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</si>
  <si>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</si>
  <si>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</si>
  <si>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</si>
  <si>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</si>
  <si>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</si>
  <si>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</si>
  <si>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</si>
  <si>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</si>
  <si>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</si>
  <si>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</si>
  <si>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</si>
  <si>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</si>
  <si>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</si>
  <si>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</si>
  <si>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</si>
  <si>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</si>
  <si>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</si>
  <si>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</si>
  <si>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</si>
  <si>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</si>
  <si>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</si>
  <si>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</si>
  <si>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</si>
  <si>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</si>
  <si>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</si>
  <si>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</si>
  <si>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</si>
  <si>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</si>
  <si>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</si>
  <si>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</si>
  <si>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</si>
  <si>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</si>
  <si>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</si>
  <si>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</si>
  <si>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</si>
  <si>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</si>
  <si>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</si>
  <si>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</si>
  <si>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</si>
  <si>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</si>
  <si>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</si>
  <si>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</si>
  <si>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</si>
  <si>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</si>
  <si>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</si>
  <si>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</si>
  <si>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</si>
  <si>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</si>
  <si>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</si>
  <si>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</si>
  <si>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</si>
  <si>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</si>
  <si>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</si>
  <si>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</si>
  <si>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</si>
  <si>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</si>
  <si>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</si>
  <si>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</si>
  <si>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</si>
  <si>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</si>
  <si>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</si>
  <si>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</si>
  <si>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</si>
  <si>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</si>
  <si>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</si>
  <si>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</si>
  <si>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</si>
  <si>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</si>
  <si>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</si>
  <si>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</si>
  <si>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</si>
  <si>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</si>
  <si>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</si>
  <si>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</si>
  <si>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</si>
  <si>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</si>
  <si>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</si>
  <si>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</si>
  <si>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</si>
  <si>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</si>
  <si>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</si>
  <si>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</si>
  <si>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</si>
  <si>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</si>
  <si>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</si>
  <si>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</si>
  <si>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岩倉市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</si>
  <si>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</si>
  <si>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</si>
  <si>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</si>
  <si>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</si>
  <si>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</si>
  <si>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</si>
  <si>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</si>
  <si>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</si>
  <si>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</si>
  <si>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</si>
  <si>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</si>
  <si>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</si>
  <si>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</si>
  <si>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</si>
  <si>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</si>
  <si>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</si>
  <si>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令和元年度から地方公営企業法の一部適用となった。
①経常収支比率は100％を超えているが、一般会計からの繰入金に大きく依存している。
③流動比率は、公共下水道事業と同一会計処理を行っている中で現金・預金がマイナスとなったため、数値が昨年度を下回った。流動負債の大部分を企業債償還金が占めているため、今後、流動資産を増加させるためには使用料収入の増加を図る必要がある。
④企業債残高対事業規模比率は、減少を続けている。下水道整備工事は完了しており、企業債の新規借入れはないため、今後も比率は低下していく予定である。
⑤経費回収率も、例年と同等の数値である。汚水処理費は、流域下水道維持管理費負担金や減価償却費、企業債利息の割合が高いため、大幅な削減は難しいことから、使用料収入の増加を図る必要がある。
⑥汚水処理原価は、類似団体平均値を下回っている。
⑧水洗化率は、類似団体平均値を上回っている。下水道整備工事は完了しているため、水洗化率100%を目指し、今後も接続促進に取り組む。
</t>
    <rPh sb="39" eb="40">
      <t>コ</t>
    </rPh>
    <rPh sb="75" eb="77">
      <t>コウキョウ</t>
    </rPh>
    <rPh sb="77" eb="80">
      <t>ゲスイドウ</t>
    </rPh>
    <rPh sb="80" eb="82">
      <t>ジギョウ</t>
    </rPh>
    <rPh sb="83" eb="84">
      <t>ドウ</t>
    </rPh>
    <rPh sb="84" eb="85">
      <t>イチ</t>
    </rPh>
    <rPh sb="85" eb="87">
      <t>カイケイ</t>
    </rPh>
    <rPh sb="87" eb="89">
      <t>ショリ</t>
    </rPh>
    <rPh sb="90" eb="91">
      <t>オコナ</t>
    </rPh>
    <rPh sb="95" eb="96">
      <t>ナカ</t>
    </rPh>
    <rPh sb="97" eb="99">
      <t>ゲンキン</t>
    </rPh>
    <rPh sb="100" eb="102">
      <t>ヨキン</t>
    </rPh>
    <rPh sb="114" eb="116">
      <t>スウチ</t>
    </rPh>
    <rPh sb="117" eb="120">
      <t>サクネンド</t>
    </rPh>
    <rPh sb="121" eb="123">
      <t>シタマワ</t>
    </rPh>
    <rPh sb="142" eb="143">
      <t>シ</t>
    </rPh>
    <rPh sb="150" eb="152">
      <t>コンゴ</t>
    </rPh>
    <rPh sb="153" eb="155">
      <t>リュウドウ</t>
    </rPh>
    <rPh sb="155" eb="157">
      <t>シサン</t>
    </rPh>
    <rPh sb="158" eb="160">
      <t>ゾウカ</t>
    </rPh>
    <rPh sb="173" eb="175">
      <t>ゾウカ</t>
    </rPh>
    <rPh sb="209" eb="212">
      <t>ゲスイドウ</t>
    </rPh>
    <rPh sb="217" eb="219">
      <t>カンリョウ</t>
    </rPh>
    <rPh sb="224" eb="226">
      <t>キギョウ</t>
    </rPh>
    <rPh sb="226" eb="227">
      <t>サイ</t>
    </rPh>
    <rPh sb="228" eb="230">
      <t>シンキ</t>
    </rPh>
    <rPh sb="230" eb="231">
      <t>カ</t>
    </rPh>
    <rPh sb="231" eb="232">
      <t>イ</t>
    </rPh>
    <rPh sb="239" eb="241">
      <t>コンゴ</t>
    </rPh>
    <rPh sb="242" eb="244">
      <t>ヒリツ</t>
    </rPh>
    <rPh sb="245" eb="247">
      <t>テイカ</t>
    </rPh>
    <rPh sb="251" eb="253">
      <t>ヨテイ</t>
    </rPh>
    <rPh sb="368" eb="370">
      <t>シタマワ</t>
    </rPh>
    <rPh sb="387" eb="390">
      <t>ヘイキンチ</t>
    </rPh>
    <rPh sb="391" eb="393">
      <t>ウワマワ</t>
    </rPh>
    <rPh sb="406" eb="408">
      <t>カンリョウ</t>
    </rPh>
    <rPh sb="415" eb="416">
      <t>スイ</t>
    </rPh>
    <rPh sb="424" eb="426">
      <t>メザ</t>
    </rPh>
    <rPh sb="428" eb="430">
      <t>コンゴ</t>
    </rPh>
    <phoneticPr fontId="4"/>
  </si>
  <si>
    <t>　本市の特定環境保全公共下水道事業の経営は、必要な費用を使用料収入で賄えておらず、一般会計からの繰入金に大きく依存している。今後は、管渠の経年劣化に伴い、修繕を必要とする管渠の増加が見込まれることから、既存の管渠の計画的な補修及び改築を行う必要がある。また、持続可能な事業運営に向けて費用削減を図るとともに、使用料収入を増加させる取り組みを進めていく必要があることから、令和7年4月から下水道使用料を改定し、約29％の値上げを行う。以降、経費回収率の向上に向け、段階的な改定（値上げ）を行う予定である。
　経営戦略は令和2年度に策定済みであり、令和6年度に見直しを行う予定。</t>
    <rPh sb="1" eb="3">
      <t>ホンシ</t>
    </rPh>
    <rPh sb="4" eb="6">
      <t>トクテイ</t>
    </rPh>
    <rPh sb="6" eb="8">
      <t>カンキョウ</t>
    </rPh>
    <rPh sb="8" eb="10">
      <t>ホゼン</t>
    </rPh>
    <rPh sb="10" eb="12">
      <t>コウキョウ</t>
    </rPh>
    <rPh sb="12" eb="15">
      <t>ゲスイドウ</t>
    </rPh>
    <rPh sb="15" eb="17">
      <t>ジギョウ</t>
    </rPh>
    <rPh sb="18" eb="20">
      <t>ケイエイ</t>
    </rPh>
    <phoneticPr fontId="4"/>
  </si>
  <si>
    <t xml:space="preserve">①本市の特定環境保全公共下水道は、平成6年度に建設事業を開始し、事業開始からの経過年数は29年であることから、法定耐用年数を超過する管渠はなく、老朽化は比較的進んでいないと考えられるが、不明水対策として令和5年度より順次下水道管更正を進めており、③管渠改善率は前年度比で皆増となり、今後しばらくは同等の数値で推移することを見込んでいる。
</t>
    <rPh sb="4" eb="6">
      <t>トクテイ</t>
    </rPh>
    <rPh sb="6" eb="8">
      <t>カンキョウ</t>
    </rPh>
    <rPh sb="8" eb="10">
      <t>ホゼン</t>
    </rPh>
    <rPh sb="39" eb="41">
      <t>ケイカ</t>
    </rPh>
    <rPh sb="41" eb="43">
      <t>ネンスウ</t>
    </rPh>
    <rPh sb="62" eb="64">
      <t>チョウカ</t>
    </rPh>
    <rPh sb="93" eb="95">
      <t>フメイ</t>
    </rPh>
    <rPh sb="95" eb="96">
      <t>スイ</t>
    </rPh>
    <rPh sb="96" eb="98">
      <t>タイサク</t>
    </rPh>
    <rPh sb="101" eb="103">
      <t>レイワ</t>
    </rPh>
    <rPh sb="104" eb="106">
      <t>ネンド</t>
    </rPh>
    <rPh sb="108" eb="110">
      <t>ジュンジ</t>
    </rPh>
    <rPh sb="110" eb="113">
      <t>ゲスイドウ</t>
    </rPh>
    <rPh sb="113" eb="114">
      <t>カン</t>
    </rPh>
    <rPh sb="114" eb="116">
      <t>コウセイ</t>
    </rPh>
    <rPh sb="117" eb="118">
      <t>スス</t>
    </rPh>
    <rPh sb="124" eb="126">
      <t>カンキョ</t>
    </rPh>
    <rPh sb="126" eb="128">
      <t>カイゼン</t>
    </rPh>
    <rPh sb="128" eb="129">
      <t>リツ</t>
    </rPh>
    <rPh sb="130" eb="134">
      <t>ゼンネンドヒ</t>
    </rPh>
    <rPh sb="135" eb="136">
      <t>ミナ</t>
    </rPh>
    <rPh sb="136" eb="137">
      <t>フ</t>
    </rPh>
    <rPh sb="141" eb="143">
      <t>コンゴ</t>
    </rPh>
    <rPh sb="148" eb="150">
      <t>ドウトウ</t>
    </rPh>
    <rPh sb="151" eb="153">
      <t>スウチ</t>
    </rPh>
    <rPh sb="154" eb="156">
      <t>スイイ</t>
    </rPh>
    <rPh sb="161" eb="16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</si>
</sst>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quot;-&quot;">
                  <c:v>0.45</c:v>
                </c:pt>
              </c:numCache>
            </c:numRef>
          </c:val>
          <c:extLst>
            <c:ext xmlns:c16="http://schemas.microsoft.com/office/drawing/2014/chart" uri="{C3380CC4-5D6E-409C-BE32-E72D297353CC}">
              <c16:uniqueId val="{00000000-AD3F-4010-A5BC-E0B346ED91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AD3F-4010-A5BC-E0B346ED91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A6-46C4-9356-8F20BC9634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A5A6-46C4-9356-8F20BC9634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91.25</c:v>
                </c:pt>
                <c:pt idx="1">
                  <c:v>92.03</c:v>
                </c:pt>
                <c:pt idx="2">
                  <c:v>93.22</c:v>
                </c:pt>
                <c:pt idx="3">
                  <c:v>93.05</c:v>
                </c:pt>
                <c:pt idx="4">
                  <c:v>93.57</c:v>
                </c:pt>
              </c:numCache>
            </c:numRef>
          </c:val>
          <c:extLst>
            <c:ext xmlns:c16="http://schemas.microsoft.com/office/drawing/2014/chart" uri="{C3380CC4-5D6E-409C-BE32-E72D297353CC}">
              <c16:uniqueId val="{00000000-D29E-498A-A99B-EDF15C10D2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D29E-498A-A99B-EDF15C10D2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101.6</c:v>
                </c:pt>
                <c:pt idx="1">
                  <c:v>114.4</c:v>
                </c:pt>
                <c:pt idx="2">
                  <c:v>100.11</c:v>
                </c:pt>
                <c:pt idx="3">
                  <c:v>101.4</c:v>
                </c:pt>
                <c:pt idx="4">
                  <c:v>109.73</c:v>
                </c:pt>
              </c:numCache>
            </c:numRef>
          </c:val>
          <c:extLst>
            <c:ext xmlns:c16="http://schemas.microsoft.com/office/drawing/2014/chart" uri="{C3380CC4-5D6E-409C-BE32-E72D297353CC}">
              <c16:uniqueId val="{00000000-51B9-43B3-ABA8-5DD063E76D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51B9-43B3-ABA8-5DD063E76D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3.31</c:v>
                </c:pt>
                <c:pt idx="1">
                  <c:v>6.61</c:v>
                </c:pt>
                <c:pt idx="2">
                  <c:v>9.9</c:v>
                </c:pt>
                <c:pt idx="3">
                  <c:v>13.15</c:v>
                </c:pt>
                <c:pt idx="4">
                  <c:v>16.3</c:v>
                </c:pt>
              </c:numCache>
            </c:numRef>
          </c:val>
          <c:extLst>
            <c:ext xmlns:c16="http://schemas.microsoft.com/office/drawing/2014/chart" uri="{C3380CC4-5D6E-409C-BE32-E72D297353CC}">
              <c16:uniqueId val="{00000000-FC5E-4528-9F8C-13F438ED5A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FC5E-4528-9F8C-13F438ED5A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61-417E-AA4C-8E6B5F24A9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AC61-417E-AA4C-8E6B5F24A9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43-42FA-AB8C-D95F6A2EAF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6D43-42FA-AB8C-D95F6A2EAF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15.44</c:v>
                </c:pt>
                <c:pt idx="1">
                  <c:v>19.59</c:v>
                </c:pt>
                <c:pt idx="2">
                  <c:v>-3.64</c:v>
                </c:pt>
                <c:pt idx="3">
                  <c:v>17.62</c:v>
                </c:pt>
                <c:pt idx="4">
                  <c:v>-8.9499999999999993</c:v>
                </c:pt>
              </c:numCache>
            </c:numRef>
          </c:val>
          <c:extLst>
            <c:ext xmlns:c16="http://schemas.microsoft.com/office/drawing/2014/chart" uri="{C3380CC4-5D6E-409C-BE32-E72D297353CC}">
              <c16:uniqueId val="{00000000-FCEB-4DF7-AFCE-7A03486B74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FCEB-4DF7-AFCE-7A03486B74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1560.5</c:v>
                </c:pt>
                <c:pt idx="1">
                  <c:v>1262.05</c:v>
                </c:pt>
                <c:pt idx="2">
                  <c:v>1000.92</c:v>
                </c:pt>
                <c:pt idx="3">
                  <c:v>748.14</c:v>
                </c:pt>
                <c:pt idx="4">
                  <c:v>503.32</c:v>
                </c:pt>
              </c:numCache>
            </c:numRef>
          </c:val>
          <c:extLst>
            <c:ext xmlns:c16="http://schemas.microsoft.com/office/drawing/2014/chart" uri="{C3380CC4-5D6E-409C-BE32-E72D297353CC}">
              <c16:uniqueId val="{00000000-997F-4874-8D46-94713BB202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997F-4874-8D46-94713BB202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57.3</c:v>
                </c:pt>
                <c:pt idx="1">
                  <c:v>57.37</c:v>
                </c:pt>
                <c:pt idx="2">
                  <c:v>56.99</c:v>
                </c:pt>
                <c:pt idx="3">
                  <c:v>56.48</c:v>
                </c:pt>
                <c:pt idx="4">
                  <c:v>55.94</c:v>
                </c:pt>
              </c:numCache>
            </c:numRef>
          </c:val>
          <c:extLst>
            <c:ext xmlns:c16="http://schemas.microsoft.com/office/drawing/2014/chart" uri="{C3380CC4-5D6E-409C-BE32-E72D297353CC}">
              <c16:uniqueId val="{00000000-0F31-4DA3-8A7F-F87D51148F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0F31-4DA3-8A7F-F87D51148F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932E-4D94-BAE1-5A9226BD61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932E-4D94-BAE1-5A9226BD61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愛知県　岩倉市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47839</v>
      </c>
      <c r="AM8" s="36"/>
      <c r="AN8" s="36"/>
      <c r="AO8" s="36"/>
      <c r="AP8" s="36"/>
      <c r="AQ8" s="36"/>
      <c r="AR8" s="36"/>
      <c r="AS8" s="36"/>
      <c r="AT8" s="37">
        <f>データ!T6</f>
        <v>10.47</v>
      </c>
      <c r="AU8" s="37"/>
      <c r="AV8" s="37"/>
      <c r="AW8" s="37"/>
      <c r="AX8" s="37"/>
      <c r="AY8" s="37"/>
      <c r="AZ8" s="37"/>
      <c r="BA8" s="37"/>
      <c r="BB8" s="37">
        <f>データ!U6</f>
        <v>4569.1499999999996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84.39</v>
      </c>
      <c r="J10" s="37"/>
      <c r="K10" s="37"/>
      <c r="L10" s="37"/>
      <c r="M10" s="37"/>
      <c r="N10" s="37"/>
      <c r="O10" s="37"/>
      <c r="P10" s="37">
        <f>データ!P6</f>
        <v>2.31</v>
      </c>
      <c r="Q10" s="37"/>
      <c r="R10" s="37"/>
      <c r="S10" s="37"/>
      <c r="T10" s="37"/>
      <c r="U10" s="37"/>
      <c r="V10" s="37"/>
      <c r="W10" s="37">
        <f>データ!Q6</f>
        <v>100</v>
      </c>
      <c r="X10" s="37"/>
      <c r="Y10" s="37"/>
      <c r="Z10" s="37"/>
      <c r="AA10" s="37"/>
      <c r="AB10" s="37"/>
      <c r="AC10" s="37"/>
      <c r="AD10" s="36">
        <f>データ!R6</f>
        <v>1650</v>
      </c>
      <c r="AE10" s="36"/>
      <c r="AF10" s="36"/>
      <c r="AG10" s="36"/>
      <c r="AH10" s="36"/>
      <c r="AI10" s="36"/>
      <c r="AJ10" s="36"/>
      <c r="AK10" s="2"/>
      <c r="AL10" s="36">
        <f>データ!V6</f>
        <v>1104</v>
      </c>
      <c r="AM10" s="36"/>
      <c r="AN10" s="36"/>
      <c r="AO10" s="36"/>
      <c r="AP10" s="36"/>
      <c r="AQ10" s="36"/>
      <c r="AR10" s="36"/>
      <c r="AS10" s="36"/>
      <c r="AT10" s="37">
        <f>データ!W6</f>
        <v>0.32</v>
      </c>
      <c r="AU10" s="37"/>
      <c r="AV10" s="37"/>
      <c r="AW10" s="37"/>
      <c r="AX10" s="37"/>
      <c r="AY10" s="37"/>
      <c r="AZ10" s="37"/>
      <c r="BA10" s="37"/>
      <c r="BB10" s="37">
        <f>データ!X6</f>
        <v>3450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1eN1f+Q/s2fYxq+g2e+UitXaXENlDjdPGZ29/vgJqXRA/LA7OvYpr4DFAn7RWv44YjyLLhqxOT69k7Uqqorag==" saltValue="dRav/eZx6maKHFP01Avp4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2023</v>
      </c>
      <c r="C6" s="19">
        <f t="shared" ref="C6:X6" si="3">C7</f>
        <v>232289</v>
      </c>
      <c r="D6" s="19">
        <f t="shared" si="3"/>
        <v>46</v>
      </c>
      <c r="E6" s="19">
        <f t="shared" si="3"/>
        <v>17</v>
      </c>
      <c r="F6" s="19">
        <f t="shared" si="3"/>
        <v>4</v>
      </c>
      <c r="G6" s="19">
        <f t="shared" si="3"/>
        <v>0</v>
      </c>
      <c r="H6" s="19" t="str">
        <f t="shared" si="3"/>
        <v>愛知県　岩倉市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84.39</v>
      </c>
      <c r="P6" s="20">
        <f t="shared" si="3"/>
        <v>2.31</v>
      </c>
      <c r="Q6" s="20">
        <f t="shared" si="3"/>
        <v>100</v>
      </c>
      <c r="R6" s="20">
        <f t="shared" si="3"/>
        <v>1650</v>
      </c>
      <c r="S6" s="20">
        <f t="shared" si="3"/>
        <v>47839</v>
      </c>
      <c r="T6" s="20">
        <f t="shared" si="3"/>
        <v>10.47</v>
      </c>
      <c r="U6" s="20">
        <f t="shared" si="3"/>
        <v>4569.1499999999996</v>
      </c>
      <c r="V6" s="20">
        <f t="shared" si="3"/>
        <v>1104</v>
      </c>
      <c r="W6" s="20">
        <f t="shared" si="3"/>
        <v>0.32</v>
      </c>
      <c r="X6" s="20">
        <f t="shared" si="3"/>
        <v>3450</v>
      </c>
      <c r="Y6" s="21">
        <f>IF(Y7="",NA(),Y7)</f>
        <v>101.6</v>
      </c>
      <c r="Z6" s="21">
        <f t="shared" ref="Z6:AH6" si="4">IF(Z7="",NA(),Z7)</f>
        <v>114.4</v>
      </c>
      <c r="AA6" s="21">
        <f t="shared" si="4"/>
        <v>100.11</v>
      </c>
      <c r="AB6" s="21">
        <f t="shared" si="4"/>
        <v>101.4</v>
      </c>
      <c r="AC6" s="21">
        <f t="shared" si="4"/>
        <v>109.73</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15.44</v>
      </c>
      <c r="AV6" s="21">
        <f t="shared" ref="AV6:BD6" si="6">IF(AV7="",NA(),AV7)</f>
        <v>19.59</v>
      </c>
      <c r="AW6" s="21">
        <f t="shared" si="6"/>
        <v>-3.64</v>
      </c>
      <c r="AX6" s="21">
        <f t="shared" si="6"/>
        <v>17.62</v>
      </c>
      <c r="AY6" s="21">
        <f t="shared" si="6"/>
        <v>-8.9499999999999993</v>
      </c>
      <c r="AZ6" s="21">
        <f t="shared" si="6"/>
        <v>47.72</v>
      </c>
      <c r="BA6" s="21">
        <f t="shared" si="6"/>
        <v>44.24</v>
      </c>
      <c r="BB6" s="21">
        <f t="shared" si="6"/>
        <v>43.07</v>
      </c>
      <c r="BC6" s="21">
        <f t="shared" si="6"/>
        <v>45.42</v>
      </c>
      <c r="BD6" s="21">
        <f t="shared" si="6"/>
        <v>50.63</v>
      </c>
      <c r="BE6" s="20" t="str">
        <f>IF(BE7="","",IF(BE7="-","【-】","【"&amp;SUBSTITUTE(TEXT(BE7,"#,##0.00"),"-","△")&amp;"】"))</f>
        <v>【48.91】</v>
      </c>
      <c r="BF6" s="21">
        <f>IF(BF7="",NA(),BF7)</f>
        <v>1560.5</v>
      </c>
      <c r="BG6" s="21">
        <f t="shared" ref="BG6:BO6" si="7">IF(BG7="",NA(),BG7)</f>
        <v>1262.05</v>
      </c>
      <c r="BH6" s="21">
        <f t="shared" si="7"/>
        <v>1000.92</v>
      </c>
      <c r="BI6" s="21">
        <f t="shared" si="7"/>
        <v>748.14</v>
      </c>
      <c r="BJ6" s="21">
        <f t="shared" si="7"/>
        <v>503.32</v>
      </c>
      <c r="BK6" s="21">
        <f t="shared" si="7"/>
        <v>1206.79</v>
      </c>
      <c r="BL6" s="21">
        <f t="shared" si="7"/>
        <v>1258.43</v>
      </c>
      <c r="BM6" s="21">
        <f t="shared" si="7"/>
        <v>1163.75</v>
      </c>
      <c r="BN6" s="21">
        <f t="shared" si="7"/>
        <v>1195.47</v>
      </c>
      <c r="BO6" s="21">
        <f t="shared" si="7"/>
        <v>1168.69</v>
      </c>
      <c r="BP6" s="20" t="str">
        <f>IF(BP7="","",IF(BP7="-","【-】","【"&amp;SUBSTITUTE(TEXT(BP7,"#,##0.00"),"-","△")&amp;"】"))</f>
        <v>【1,156.82】</v>
      </c>
      <c r="BQ6" s="21">
        <f>IF(BQ7="",NA(),BQ7)</f>
        <v>57.3</v>
      </c>
      <c r="BR6" s="21">
        <f t="shared" ref="BR6:BZ6" si="8">IF(BR7="",NA(),BR7)</f>
        <v>57.37</v>
      </c>
      <c r="BS6" s="21">
        <f t="shared" si="8"/>
        <v>56.99</v>
      </c>
      <c r="BT6" s="21">
        <f t="shared" si="8"/>
        <v>56.48</v>
      </c>
      <c r="BU6" s="21">
        <f t="shared" si="8"/>
        <v>55.94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v>
      </c>
      <c r="CC6" s="21">
        <f t="shared" ref="CC6:CK6" si="9">IF(CC7="",NA(),CC7)</f>
        <v>150</v>
      </c>
      <c r="CD6" s="21">
        <f t="shared" si="9"/>
        <v>150</v>
      </c>
      <c r="CE6" s="21">
        <f t="shared" si="9"/>
        <v>150</v>
      </c>
      <c r="CF6" s="21">
        <f t="shared" si="9"/>
        <v>150</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91.25</v>
      </c>
      <c r="CY6" s="21">
        <f t="shared" ref="CY6:DG6" si="11">IF(CY7="",NA(),CY7)</f>
        <v>92.03</v>
      </c>
      <c r="CZ6" s="21">
        <f t="shared" si="11"/>
        <v>93.22</v>
      </c>
      <c r="DA6" s="21">
        <f t="shared" si="11"/>
        <v>93.05</v>
      </c>
      <c r="DB6" s="21">
        <f t="shared" si="11"/>
        <v>93.57</v>
      </c>
      <c r="DC6" s="21">
        <f t="shared" si="11"/>
        <v>83.75</v>
      </c>
      <c r="DD6" s="21">
        <f t="shared" si="11"/>
        <v>84.19</v>
      </c>
      <c r="DE6" s="21">
        <f t="shared" si="11"/>
        <v>84.34</v>
      </c>
      <c r="DF6" s="21">
        <f t="shared" si="11"/>
        <v>84.34</v>
      </c>
      <c r="DG6" s="21">
        <f t="shared" si="11"/>
        <v>84.73</v>
      </c>
      <c r="DH6" s="20" t="str">
        <f>IF(DH7="","",IF(DH7="-","【-】","【"&amp;SUBSTITUTE(TEXT(DH7,"#,##0.00"),"-","△")&amp;"】"))</f>
        <v>【86.21】</v>
      </c>
      <c r="DI6" s="21">
        <f>IF(DI7="",NA(),DI7)</f>
        <v>3.31</v>
      </c>
      <c r="DJ6" s="21">
        <f t="shared" ref="DJ6:DR6" si="12">IF(DJ7="",NA(),DJ7)</f>
        <v>6.61</v>
      </c>
      <c r="DK6" s="21">
        <f t="shared" si="12"/>
        <v>9.9</v>
      </c>
      <c r="DL6" s="21">
        <f t="shared" si="12"/>
        <v>13.15</v>
      </c>
      <c r="DM6" s="21">
        <f t="shared" si="12"/>
        <v>16.3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1">
        <f t="shared" si="14"/>
        <v>0.45</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5">
      <c r="A7" s="14"/>
      <c r="B7" s="23">
        <v>2023</v>
      </c>
      <c r="C7" s="23">
        <v>232289</v>
      </c>
      <c r="D7" s="23">
        <v>46</v>
      </c>
      <c r="E7" s="23">
        <v>17</v>
      </c>
      <c r="F7" s="23">
        <v>4</v>
      </c>
      <c r="G7" s="23">
        <v>0</v>
      </c>
      <c r="H7" s="23" t="s">
        <v>96</v>
      </c>
      <c r="I7" s="23" t="s">
        <v>97</v>
      </c>
      <c r="J7" s="23" t="s">
        <v>98</v>
      </c>
      <c r="K7" s="23" t="s">
        <v>99</v>
      </c>
      <c r="L7" s="23" t="s">
        <v>100</v>
      </c>
      <c r="M7" s="23" t="s">
        <v>101</v>
      </c>
      <c r="N7" s="24" t="s">
        <v>102</v>
      </c>
      <c r="O7" s="24">
        <v>84.39</v>
      </c>
      <c r="P7" s="24">
        <v>2.31</v>
      </c>
      <c r="Q7" s="24">
        <v>100</v>
      </c>
      <c r="R7" s="24">
        <v>1650</v>
      </c>
      <c r="S7" s="24">
        <v>47839</v>
      </c>
      <c r="T7" s="24">
        <v>10.47</v>
      </c>
      <c r="U7" s="24">
        <v>4569.1499999999996</v>
      </c>
      <c r="V7" s="24">
        <v>1104</v>
      </c>
      <c r="W7" s="24">
        <v>0.32</v>
      </c>
      <c r="X7" s="24">
        <v>3450</v>
      </c>
      <c r="Y7" s="24">
        <v>101.6</v>
      </c>
      <c r="Z7" s="24">
        <v>114.4</v>
      </c>
      <c r="AA7" s="24">
        <v>100.11</v>
      </c>
      <c r="AB7" s="24">
        <v>101.4</v>
      </c>
      <c r="AC7" s="24">
        <v>109.73</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15.44</v>
      </c>
      <c r="AV7" s="24">
        <v>19.59</v>
      </c>
      <c r="AW7" s="24">
        <v>-3.64</v>
      </c>
      <c r="AX7" s="24">
        <v>17.62</v>
      </c>
      <c r="AY7" s="24">
        <v>-8.9499999999999993</v>
      </c>
      <c r="AZ7" s="24">
        <v>47.72</v>
      </c>
      <c r="BA7" s="24">
        <v>44.24</v>
      </c>
      <c r="BB7" s="24">
        <v>43.07</v>
      </c>
      <c r="BC7" s="24">
        <v>45.42</v>
      </c>
      <c r="BD7" s="24">
        <v>50.63</v>
      </c>
      <c r="BE7" s="24">
        <v>48.91</v>
      </c>
      <c r="BF7" s="24">
        <v>1560.5</v>
      </c>
      <c r="BG7" s="24">
        <v>1262.05</v>
      </c>
      <c r="BH7" s="24">
        <v>1000.92</v>
      </c>
      <c r="BI7" s="24">
        <v>748.14</v>
      </c>
      <c r="BJ7" s="24">
        <v>503.32</v>
      </c>
      <c r="BK7" s="24">
        <v>1206.79</v>
      </c>
      <c r="BL7" s="24">
        <v>1258.43</v>
      </c>
      <c r="BM7" s="24">
        <v>1163.75</v>
      </c>
      <c r="BN7" s="24">
        <v>1195.47</v>
      </c>
      <c r="BO7" s="24">
        <v>1168.69</v>
      </c>
      <c r="BP7" s="24">
        <v>1156.82</v>
      </c>
      <c r="BQ7" s="24">
        <v>57.3</v>
      </c>
      <c r="BR7" s="24">
        <v>57.37</v>
      </c>
      <c r="BS7" s="24">
        <v>56.99</v>
      </c>
      <c r="BT7" s="24">
        <v>56.48</v>
      </c>
      <c r="BU7" s="24">
        <v>55.94</v>
      </c>
      <c r="BV7" s="24">
        <v>71.84</v>
      </c>
      <c r="BW7" s="24">
        <v>73.36</v>
      </c>
      <c r="BX7" s="24">
        <v>72.599999999999994</v>
      </c>
      <c r="BY7" s="24">
        <v>69.430000000000007</v>
      </c>
      <c r="BZ7" s="24">
        <v>70.709999999999994</v>
      </c>
      <c r="CA7" s="24">
        <v>75.33</v>
      </c>
      <c r="CB7" s="24">
        <v>150</v>
      </c>
      <c r="CC7" s="24">
        <v>150</v>
      </c>
      <c r="CD7" s="24">
        <v>150</v>
      </c>
      <c r="CE7" s="24">
        <v>150</v>
      </c>
      <c r="CF7" s="24">
        <v>150</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91.25</v>
      </c>
      <c r="CY7" s="24">
        <v>92.03</v>
      </c>
      <c r="CZ7" s="24">
        <v>93.22</v>
      </c>
      <c r="DA7" s="24">
        <v>93.05</v>
      </c>
      <c r="DB7" s="24">
        <v>93.57</v>
      </c>
      <c r="DC7" s="24">
        <v>83.75</v>
      </c>
      <c r="DD7" s="24">
        <v>84.19</v>
      </c>
      <c r="DE7" s="24">
        <v>84.34</v>
      </c>
      <c r="DF7" s="24">
        <v>84.34</v>
      </c>
      <c r="DG7" s="24">
        <v>84.73</v>
      </c>
      <c r="DH7" s="24">
        <v>86.21</v>
      </c>
      <c r="DI7" s="24">
        <v>3.31</v>
      </c>
      <c r="DJ7" s="24">
        <v>6.61</v>
      </c>
      <c r="DK7" s="24">
        <v>9.9</v>
      </c>
      <c r="DL7" s="24">
        <v>13.15</v>
      </c>
      <c r="DM7" s="24">
        <v>16.3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0.45</v>
      </c>
      <c r="EJ7" s="24">
        <v>0.36</v>
      </c>
      <c r="EK7" s="24">
        <v>0.39</v>
      </c>
      <c r="EL7" s="24">
        <v>0.1</v>
      </c>
      <c r="EM7" s="24">
        <v>0.08</v>
      </c>
      <c r="EN7" s="24">
        <v>0.06</v>
      </c>
      <c r="EO7" s="24">
        <v>0.11</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2025-01-24T07:12:06Z</dcterms:created>
  <dcterms:modified xsi:type="dcterms:W3CDTF">2025-02-12T07:37:56Z</dcterms:modified>
  <cp:category/>
</cp:coreProperties>
</file>