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30　日進市　〇\下水道事業（公下、農集）\"/>
    </mc:Choice>
  </mc:AlternateContent>
  <xr:revisionPtr revIDLastSave="0" documentId="13_ncr:1_{A0C60B74-C71A-4A73-8F77-0133B05AAAB8}" xr6:coauthVersionLast="47" xr6:coauthVersionMax="47" xr10:uidLastSave="{00000000-0000-0000-0000-000000000000}"/>
  <workbookProtection workbookAlgorithmName="SHA-512" workbookHashValue="h3UTEq42YKylCuCd870C1131wwhsZ4OuYBlYFysj1cq9bdZobz1/fw7n4z8LRK9qmAV9yc3OcJhAv7aCfKqGVw==" workbookSaltValue="4yQsl+9robjr5palwOWl+Q=="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F85" i="4"/>
  <c r="I10" i="4"/>
  <c r="AL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<sst xmlns="http://schemas.openxmlformats.org/spreadsheetml/2006/main" count="253" uniqueCount="117">
  <si>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</si>
  <si>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</si>
  <si>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</si>
  <si>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</si>
  <si>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</si>
  <si>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</si>
  <si>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</si>
  <si>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</si>
  <si>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</si>
  <si>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</si>
  <si>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</si>
  <si>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</si>
  <si>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</si>
  <si>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</si>
  <si>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</si>
  <si>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</si>
  <si>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</si>
  <si>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</si>
  <si>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</si>
  <si>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</si>
  <si>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</si>
  <si>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</si>
  <si>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</si>
  <si>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</si>
  <si>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</si>
  <si>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</si>
  <si>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</si>
  <si>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</si>
  <si>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</si>
  <si>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</si>
  <si>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</si>
  <si>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</si>
  <si>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</si>
  <si>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</si>
  <si>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</si>
  <si>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</si>
  <si>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</si>
  <si>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</si>
  <si>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</si>
  <si>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</si>
  <si>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</si>
  <si>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</si>
  <si>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</si>
  <si>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</si>
  <si>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</si>
  <si>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</si>
  <si>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</si>
  <si>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</si>
  <si>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</si>
  <si>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</si>
  <si>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</si>
  <si>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</si>
  <si>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</si>
  <si>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</si>
  <si>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</si>
  <si>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</si>
  <si>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</si>
  <si>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</si>
  <si>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</si>
  <si>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</si>
  <si>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</si>
  <si>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</si>
  <si>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</si>
  <si>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</si>
  <si>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</si>
  <si>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</si>
  <si>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</si>
  <si>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</si>
  <si>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</si>
  <si>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</si>
  <si>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</si>
  <si>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</si>
  <si>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</si>
  <si>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</si>
  <si>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</si>
  <si>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</si>
  <si>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</si>
  <si>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</si>
  <si>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</si>
  <si>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</si>
  <si>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</si>
  <si>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</si>
  <si>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</si>
  <si>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</si>
  <si>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</si>
  <si>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</si>
  <si>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</si>
  <si>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</si>
  <si>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</si>
  <si>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</si>
  <si>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</si>
  <si>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</si>
  <si>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</si>
  <si>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</si>
  <si>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</si>
  <si>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</si>
  <si>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</si>
  <si>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</si>
  <si>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</si>
  <si>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</si>
  <si>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</si>
  <si>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</si>
  <si>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</si>
  <si>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</si>
  <si>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</si>
  <si>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</si>
  <si>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</si>
  <si>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</si>
  <si>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</si>
  <si>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</si>
  <si>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</si>
  <si>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</si>
  <si>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</si>
  <si>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</si>
  <si>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①経常収支比率は、前年度同様に一般会計からの繰入を行うことで、100％以上を維持した。
③流動比率は、流動負債に占める建設改良費等に充てられた企業債償還金の割合が高く、100％を下回る状況が続いている。なお、本年度は建設改良工事の前払金が生じたことなどから比率が上昇した。
④企業債残高対事業規模比率は、処理場整備等による借入規模の大きい時期における償還が完了していないため、類似団体平均値を上回っている。ただし、今後も新規借入額を上回る償還が見込まれるため、比率は改善する予定である。
⑤経費回収率は、有収水量の減少に伴い下水道使用料が減少したことや、ストックマネジメント計画に基づき実施した処理場施設の老朽化対策工事に伴う資産減耗費の増加等により汚水処理費が増加した影響で低下した。なお、令和７年４月から下水道使用料の増額改定を予定しており、比率の改善が見込まれる。
⑥汚水処理原価は、処理場施設の老朽化対策工事に伴う資産減耗費の増加等により増加したが、令和４年度から適用範囲を拡大した包括的民間委託や浄化槽汚泥等受入による環境部局との施設共同利用等による経費削減の取組みを継続することで類似団体平均値の水準を保っている。
⑦施設利用率は、類似団体平均値を上回っており、下水道整備地域の拡大を継続しているため、比率は上昇する見込みである。
⑧水洗化率は、類似団体平均値を上回る状況が続いており、接続依頼等の普及啓発活動を継続する。</t>
    <rPh sb="1" eb="7">
      <t>ケイジョウシュウシヒリツ</t>
    </rPh>
    <rPh sb="9" eb="12">
      <t>ゼンネンド</t>
    </rPh>
    <rPh sb="12" eb="14">
      <t>ドウヨウ</t>
    </rPh>
    <rPh sb="15" eb="19">
      <t>イッパンカイケイ</t>
    </rPh>
    <rPh sb="22" eb="23">
      <t>ク</t>
    </rPh>
    <rPh sb="23" eb="24">
      <t>イ</t>
    </rPh>
    <rPh sb="25" eb="26">
      <t>オコナ</t>
    </rPh>
    <rPh sb="35" eb="37">
      <t>イジョウ</t>
    </rPh>
    <rPh sb="38" eb="40">
      <t>イジ</t>
    </rPh>
    <rPh sb="45" eb="49">
      <t>リュウドウヒリツ</t>
    </rPh>
    <rPh sb="51" eb="55">
      <t>リュウドウフサイ</t>
    </rPh>
    <rPh sb="56" eb="57">
      <t>シ</t>
    </rPh>
    <rPh sb="59" eb="65">
      <t>ケンセツカイリョウヒトウ</t>
    </rPh>
    <rPh sb="66" eb="67">
      <t>ア</t>
    </rPh>
    <rPh sb="71" eb="76">
      <t>キギョウサイショウカン</t>
    </rPh>
    <rPh sb="76" eb="77">
      <t>キン</t>
    </rPh>
    <rPh sb="78" eb="80">
      <t>ワリアイ</t>
    </rPh>
    <rPh sb="81" eb="82">
      <t>タカ</t>
    </rPh>
    <rPh sb="89" eb="91">
      <t>シタマワ</t>
    </rPh>
    <rPh sb="92" eb="94">
      <t>ジョウキョウ</t>
    </rPh>
    <rPh sb="95" eb="96">
      <t>ツヅ</t>
    </rPh>
    <rPh sb="104" eb="107">
      <t>ホンネンド</t>
    </rPh>
    <rPh sb="108" eb="114">
      <t>ケンセツカイリョウコウジ</t>
    </rPh>
    <rPh sb="115" eb="118">
      <t>マエバライキン</t>
    </rPh>
    <rPh sb="128" eb="130">
      <t>ヒリツ</t>
    </rPh>
    <rPh sb="131" eb="133">
      <t>ジョウショウ</t>
    </rPh>
    <rPh sb="138" eb="141">
      <t>キギョウサイ</t>
    </rPh>
    <rPh sb="141" eb="143">
      <t>ザンダカ</t>
    </rPh>
    <rPh sb="143" eb="144">
      <t>タイ</t>
    </rPh>
    <rPh sb="144" eb="146">
      <t>ジギョウ</t>
    </rPh>
    <rPh sb="146" eb="148">
      <t>キボ</t>
    </rPh>
    <rPh sb="148" eb="150">
      <t>ヒリツ</t>
    </rPh>
    <rPh sb="152" eb="158">
      <t>ショリジョウセイビトウ</t>
    </rPh>
    <rPh sb="161" eb="163">
      <t>カリイレ</t>
    </rPh>
    <rPh sb="163" eb="165">
      <t>キボ</t>
    </rPh>
    <rPh sb="166" eb="167">
      <t>オオ</t>
    </rPh>
    <rPh sb="169" eb="171">
      <t>ジキ</t>
    </rPh>
    <rPh sb="175" eb="177">
      <t>ショウカン</t>
    </rPh>
    <rPh sb="178" eb="180">
      <t>カンリョウ</t>
    </rPh>
    <rPh sb="188" eb="192">
      <t>ルイジダンタイ</t>
    </rPh>
    <rPh sb="192" eb="195">
      <t>ヘイキンチ</t>
    </rPh>
    <rPh sb="196" eb="198">
      <t>ウワマワ</t>
    </rPh>
    <rPh sb="207" eb="209">
      <t>コンゴ</t>
    </rPh>
    <rPh sb="210" eb="215">
      <t>シンキカリイレガク</t>
    </rPh>
    <rPh sb="216" eb="218">
      <t>ウワマワ</t>
    </rPh>
    <rPh sb="219" eb="221">
      <t>ショウカン</t>
    </rPh>
    <rPh sb="222" eb="224">
      <t>ミコ</t>
    </rPh>
    <rPh sb="230" eb="232">
      <t>ヒリツ</t>
    </rPh>
    <rPh sb="233" eb="235">
      <t>カイゼン</t>
    </rPh>
    <rPh sb="237" eb="239">
      <t>ヨテイ</t>
    </rPh>
    <rPh sb="245" eb="250">
      <t>ケイヒカイシュウリツ</t>
    </rPh>
    <rPh sb="325" eb="330">
      <t>オスイショリヒ</t>
    </rPh>
    <rPh sb="331" eb="333">
      <t>ゾウカ</t>
    </rPh>
    <rPh sb="346" eb="348">
      <t>レイワ</t>
    </rPh>
    <rPh sb="349" eb="350">
      <t>ネン</t>
    </rPh>
    <rPh sb="351" eb="352">
      <t>ガツ</t>
    </rPh>
    <rPh sb="354" eb="357">
      <t>ゲスイドウ</t>
    </rPh>
    <rPh sb="366" eb="368">
      <t>ヨテイ</t>
    </rPh>
    <rPh sb="373" eb="375">
      <t>ヒリツ</t>
    </rPh>
    <rPh sb="376" eb="378">
      <t>カイゼン</t>
    </rPh>
    <rPh sb="379" eb="381">
      <t>ミコ</t>
    </rPh>
    <rPh sb="387" eb="393">
      <t>オスイショリゲンカ</t>
    </rPh>
    <rPh sb="429" eb="431">
      <t>レイワ</t>
    </rPh>
    <rPh sb="432" eb="434">
      <t>ネンド</t>
    </rPh>
    <rPh sb="436" eb="440">
      <t>テキヨウハンイ</t>
    </rPh>
    <rPh sb="441" eb="443">
      <t>カクダイ</t>
    </rPh>
    <rPh sb="445" eb="448">
      <t>ホウカツテキ</t>
    </rPh>
    <rPh sb="448" eb="452">
      <t>ミンカンイタク</t>
    </rPh>
    <rPh sb="453" eb="456">
      <t>ジョウカソウ</t>
    </rPh>
    <rPh sb="456" eb="459">
      <t>オデイトウ</t>
    </rPh>
    <rPh sb="459" eb="460">
      <t>ウ</t>
    </rPh>
    <rPh sb="460" eb="461">
      <t>イ</t>
    </rPh>
    <rPh sb="464" eb="468">
      <t>カンキョウブキョク</t>
    </rPh>
    <rPh sb="470" eb="476">
      <t>シセツキョウドウリヨウ</t>
    </rPh>
    <rPh sb="476" eb="477">
      <t>トウ</t>
    </rPh>
    <rPh sb="480" eb="484">
      <t>ケイヒサクゲン</t>
    </rPh>
    <rPh sb="485" eb="487">
      <t>トリク</t>
    </rPh>
    <rPh sb="489" eb="491">
      <t>ケイゾク</t>
    </rPh>
    <rPh sb="496" eb="503">
      <t>ルイジダンタイヘイキンチ</t>
    </rPh>
    <rPh sb="504" eb="506">
      <t>スイジュン</t>
    </rPh>
    <rPh sb="507" eb="508">
      <t>タモ</t>
    </rPh>
    <rPh sb="515" eb="520">
      <t>シセツリヨウリツ</t>
    </rPh>
    <rPh sb="522" eb="526">
      <t>ルイジダンタイ</t>
    </rPh>
    <rPh sb="526" eb="529">
      <t>ヘイキンチ</t>
    </rPh>
    <rPh sb="530" eb="532">
      <t>ウワマワ</t>
    </rPh>
    <rPh sb="537" eb="542">
      <t>ゲスイドウセイビ</t>
    </rPh>
    <rPh sb="542" eb="544">
      <t>チイキ</t>
    </rPh>
    <rPh sb="545" eb="547">
      <t>カクダイ</t>
    </rPh>
    <rPh sb="548" eb="550">
      <t>ケイゾク</t>
    </rPh>
    <rPh sb="557" eb="559">
      <t>ヒリツ</t>
    </rPh>
    <rPh sb="560" eb="562">
      <t>ジョウショウ</t>
    </rPh>
    <rPh sb="564" eb="566">
      <t>ミコ</t>
    </rPh>
    <rPh sb="573" eb="577">
      <t>スイセンカリツ</t>
    </rPh>
    <rPh sb="579" eb="583">
      <t>ルイジダンタイ</t>
    </rPh>
    <rPh sb="583" eb="586">
      <t>ヘイキンチ</t>
    </rPh>
    <rPh sb="587" eb="589">
      <t>ウワマワ</t>
    </rPh>
    <rPh sb="590" eb="592">
      <t>ジョウキョウ</t>
    </rPh>
    <rPh sb="593" eb="594">
      <t>ツヅ</t>
    </rPh>
    <rPh sb="603" eb="604">
      <t>トウ</t>
    </rPh>
    <rPh sb="605" eb="609">
      <t>フキュウケイハツ</t>
    </rPh>
    <rPh sb="609" eb="611">
      <t>カツドウ</t>
    </rPh>
    <rPh sb="612" eb="614">
      <t>ケイゾク</t>
    </rPh>
    <phoneticPr fontId="4"/>
  </si>
  <si>
    <t>　経費回収率の向上に向けて、令和４年度から包括的民間委託の適用範囲拡大や浄化槽汚泥等受入による環境部局との施設共同利用による経費縮減の取組みを開始し、一定の削減効果が確認できた。
　しかし、これらの取組みだけでは、経費回収率１００％を達成することは困難であり、物価や賃金の上昇の影響を加味すると、更に厳しい経営状況が見込まれるため、経費回収率１００％を目指し、一般会計繰入金に頼らない自立・安定した経営基盤を構築する必要がある。
　なお、下水道使用料の適正化を図るため、令和７年４月から使用料の増額改定を行う予定であり、経費回収率の向上が見込まれる。</t>
    <rPh sb="99" eb="101">
      <t>トリク</t>
    </rPh>
    <rPh sb="107" eb="109">
      <t>ケイヒ</t>
    </rPh>
    <rPh sb="117" eb="119">
      <t>タッセイ</t>
    </rPh>
    <rPh sb="124" eb="126">
      <t>コンナン</t>
    </rPh>
    <rPh sb="130" eb="132">
      <t>ブッカ</t>
    </rPh>
    <rPh sb="133" eb="135">
      <t>チンギン</t>
    </rPh>
    <rPh sb="136" eb="138">
      <t>ジョウショウ</t>
    </rPh>
    <rPh sb="139" eb="141">
      <t>エイキョウ</t>
    </rPh>
    <rPh sb="142" eb="144">
      <t>カミ</t>
    </rPh>
    <rPh sb="148" eb="149">
      <t>サラ</t>
    </rPh>
    <rPh sb="150" eb="151">
      <t>キビ</t>
    </rPh>
    <rPh sb="153" eb="157">
      <t>ケイエイジョウキョウ</t>
    </rPh>
    <rPh sb="158" eb="160">
      <t>ミコ</t>
    </rPh>
    <rPh sb="166" eb="171">
      <t>ケイヒカイシュウリツ</t>
    </rPh>
    <rPh sb="176" eb="178">
      <t>メザ</t>
    </rPh>
    <rPh sb="180" eb="184">
      <t>イッパンカイケイ</t>
    </rPh>
    <rPh sb="184" eb="187">
      <t>クリイレキン</t>
    </rPh>
    <rPh sb="188" eb="189">
      <t>タヨ</t>
    </rPh>
    <rPh sb="192" eb="194">
      <t>ジリツ</t>
    </rPh>
    <rPh sb="195" eb="197">
      <t>アンテイ</t>
    </rPh>
    <rPh sb="199" eb="203">
      <t>ケイエイキバン</t>
    </rPh>
    <rPh sb="204" eb="206">
      <t>コウチク</t>
    </rPh>
    <rPh sb="208" eb="210">
      <t>ヒツヨウ</t>
    </rPh>
    <rPh sb="219" eb="222">
      <t>ゲスイドウ</t>
    </rPh>
    <rPh sb="235" eb="237">
      <t>レイワ</t>
    </rPh>
    <rPh sb="238" eb="239">
      <t>ネン</t>
    </rPh>
    <rPh sb="240" eb="241">
      <t>ガツ</t>
    </rPh>
    <rPh sb="243" eb="246">
      <t>シヨウリョウ</t>
    </rPh>
    <rPh sb="247" eb="249">
      <t>ゾウガク</t>
    </rPh>
    <rPh sb="249" eb="251">
      <t>カイテイ</t>
    </rPh>
    <rPh sb="252" eb="253">
      <t>オコナ</t>
    </rPh>
    <rPh sb="254" eb="256">
      <t>ヨテイ</t>
    </rPh>
    <rPh sb="260" eb="265">
      <t>ケイヒカイシュウリツ</t>
    </rPh>
    <rPh sb="266" eb="268">
      <t>コウジョウ</t>
    </rPh>
    <rPh sb="269" eb="271">
      <t>ミコ</t>
    </rPh>
    <phoneticPr fontId="4"/>
  </si>
  <si>
    <t>①有形固定資産減価償却率は、類似団体平均値を下回っているが、法定耐用年数を経過していない資産が占める割合が大きいため、今後も比率が増加する見込みである。
②管渠老朽化比率は、供用開始（平成元年度）前に民間開発で整備された受贈財産が法定耐用年数を超えているため、類似団体平均値を上回っている。本年度は、昭和４７年度における受贈財産が新たに法定耐用年数を超えたことから、前年度と比較して比率が増加したが、下水道整備事業として埋設した下水道管が耐用年数を超えるのは令和１７年度以降であり、当面は大幅な数値の増加は見込まれない。
③管渠改善率は、ストックマネジメント計画に基づき計画的な老朽化対策を進めた結果、類似団体平均値を上回る改善率となった。なお、本年度は処理場の老朽化対策に建設改良費を重点配分したため、前年度と比較して比率が減少している。</t>
    <rPh sb="1" eb="7">
      <t>ユウケイコテイシサン</t>
    </rPh>
    <rPh sb="7" eb="12">
      <t>ゲンカショウキャクリツ</t>
    </rPh>
    <rPh sb="14" eb="18">
      <t>ルイジダンタイ</t>
    </rPh>
    <rPh sb="18" eb="20">
      <t>ヘイキン</t>
    </rPh>
    <rPh sb="20" eb="21">
      <t>アタイ</t>
    </rPh>
    <rPh sb="22" eb="24">
      <t>シタマワ</t>
    </rPh>
    <rPh sb="30" eb="32">
      <t>ホウテイ</t>
    </rPh>
    <rPh sb="32" eb="36">
      <t>タイヨウネンスウ</t>
    </rPh>
    <rPh sb="37" eb="39">
      <t>ケイカ</t>
    </rPh>
    <rPh sb="44" eb="46">
      <t>シサン</t>
    </rPh>
    <rPh sb="47" eb="48">
      <t>シ</t>
    </rPh>
    <rPh sb="50" eb="52">
      <t>ワリアイ</t>
    </rPh>
    <rPh sb="53" eb="54">
      <t>オオ</t>
    </rPh>
    <rPh sb="59" eb="61">
      <t>コンゴ</t>
    </rPh>
    <rPh sb="62" eb="64">
      <t>ヒリツ</t>
    </rPh>
    <rPh sb="65" eb="67">
      <t>ゾウカ</t>
    </rPh>
    <rPh sb="69" eb="71">
      <t>ミコ</t>
    </rPh>
    <rPh sb="78" eb="80">
      <t>カンキョ</t>
    </rPh>
    <rPh sb="80" eb="83">
      <t>ロウキュウカ</t>
    </rPh>
    <rPh sb="83" eb="85">
      <t>ヒリツ</t>
    </rPh>
    <rPh sb="122" eb="123">
      <t>コ</t>
    </rPh>
    <rPh sb="132" eb="134">
      <t>ダンタイ</t>
    </rPh>
    <rPh sb="145" eb="146">
      <t>ホン</t>
    </rPh>
    <rPh sb="175" eb="176">
      <t>コ</t>
    </rPh>
    <rPh sb="183" eb="186">
      <t>ゼンネンド</t>
    </rPh>
    <rPh sb="187" eb="189">
      <t>ヒカク</t>
    </rPh>
    <rPh sb="200" eb="203">
      <t>ゲスイドウ</t>
    </rPh>
    <rPh sb="203" eb="207">
      <t>セイビジギョウ</t>
    </rPh>
    <rPh sb="210" eb="212">
      <t>マイセツ</t>
    </rPh>
    <rPh sb="214" eb="218">
      <t>ゲスイドウカン</t>
    </rPh>
    <rPh sb="219" eb="223">
      <t>タイヨウネンスウ</t>
    </rPh>
    <rPh sb="224" eb="225">
      <t>コ</t>
    </rPh>
    <rPh sb="229" eb="231">
      <t>レイワ</t>
    </rPh>
    <rPh sb="233" eb="235">
      <t>ネンド</t>
    </rPh>
    <rPh sb="235" eb="237">
      <t>イコウ</t>
    </rPh>
    <rPh sb="241" eb="243">
      <t>トウメン</t>
    </rPh>
    <rPh sb="244" eb="246">
      <t>オオハバ</t>
    </rPh>
    <rPh sb="247" eb="249">
      <t>スウチ</t>
    </rPh>
    <rPh sb="250" eb="252">
      <t>ゾウカ</t>
    </rPh>
    <rPh sb="253" eb="255">
      <t>ミコ</t>
    </rPh>
    <rPh sb="262" eb="264">
      <t>カンキョ</t>
    </rPh>
    <rPh sb="264" eb="267">
      <t>カイゼンリツ</t>
    </rPh>
    <rPh sb="285" eb="288">
      <t>ケイカクテキ</t>
    </rPh>
    <rPh sb="289" eb="294">
      <t>ロウキュウカタイサク</t>
    </rPh>
    <rPh sb="295" eb="296">
      <t>スス</t>
    </rPh>
    <rPh sb="298" eb="300">
      <t>ケッカ</t>
    </rPh>
    <rPh sb="301" eb="305">
      <t>ルイジダンタイ</t>
    </rPh>
    <rPh sb="305" eb="308">
      <t>ヘイキンチ</t>
    </rPh>
    <rPh sb="309" eb="311">
      <t>ウワマワ</t>
    </rPh>
    <rPh sb="312" eb="315">
      <t>カイゼンリツ</t>
    </rPh>
    <rPh sb="352" eb="355">
      <t>ゼンネンド</t>
    </rPh>
    <rPh sb="356" eb="358">
      <t>ヒカク</t>
    </rPh>
    <rPh sb="360" eb="362">
      <t>ヒリツ</t>
    </rPh>
    <rPh sb="363" eb="365">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</si>
</sst>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0.22</c:v>
                </c:pt>
                <c:pt idx="2">
                  <c:v>0.03</c:v>
                </c:pt>
                <c:pt idx="3">
                  <c:v>0.28999999999999998</c:v>
                </c:pt>
                <c:pt idx="4">
                  <c:v>0.17</c:v>
                </c:pt>
              </c:numCache>
            </c:numRef>
          </c:val>
          <c:extLst>
            <c:ext xmlns:c16="http://schemas.microsoft.com/office/drawing/2014/chart" uri="{C3380CC4-5D6E-409C-BE32-E72D297353CC}">
              <c16:uniqueId val="{00000000-3E6D-4645-A1D7-F250DC9010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0.08</c:v>
                </c:pt>
                <c:pt idx="2">
                  <c:v>0.24</c:v>
                </c:pt>
                <c:pt idx="3">
                  <c:v>0.14000000000000001</c:v>
                </c:pt>
                <c:pt idx="4">
                  <c:v>0.06</c:v>
                </c:pt>
              </c:numCache>
            </c:numRef>
          </c:val>
          <c:smooth val="0"/>
          <c:extLst>
            <c:ext xmlns:c16="http://schemas.microsoft.com/office/drawing/2014/chart" uri="{C3380CC4-5D6E-409C-BE32-E72D297353CC}">
              <c16:uniqueId val="{00000001-3E6D-4645-A1D7-F250DC9010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107.01</c:v>
                </c:pt>
                <c:pt idx="2">
                  <c:v>105.45</c:v>
                </c:pt>
                <c:pt idx="3">
                  <c:v>108.16</c:v>
                </c:pt>
                <c:pt idx="4">
                  <c:v>106.59</c:v>
                </c:pt>
              </c:numCache>
            </c:numRef>
          </c:val>
          <c:extLst>
            <c:ext xmlns:c16="http://schemas.microsoft.com/office/drawing/2014/chart" uri="{C3380CC4-5D6E-409C-BE32-E72D297353CC}">
              <c16:uniqueId val="{00000000-67B2-4C6B-9322-85ACCAC843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106.67</c:v>
                </c:pt>
                <c:pt idx="2">
                  <c:v>106.9</c:v>
                </c:pt>
                <c:pt idx="3">
                  <c:v>106.74</c:v>
                </c:pt>
                <c:pt idx="4">
                  <c:v>106.65</c:v>
                </c:pt>
              </c:numCache>
            </c:numRef>
          </c:val>
          <c:smooth val="0"/>
          <c:extLst>
            <c:ext xmlns:c16="http://schemas.microsoft.com/office/drawing/2014/chart" uri="{C3380CC4-5D6E-409C-BE32-E72D297353CC}">
              <c16:uniqueId val="{00000001-67B2-4C6B-9322-85ACCAC843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4.26</c:v>
                </c:pt>
                <c:pt idx="2">
                  <c:v>8.0500000000000007</c:v>
                </c:pt>
                <c:pt idx="3">
                  <c:v>11.57</c:v>
                </c:pt>
                <c:pt idx="4">
                  <c:v>14.65</c:v>
                </c:pt>
              </c:numCache>
            </c:numRef>
          </c:val>
          <c:extLst>
            <c:ext xmlns:c16="http://schemas.microsoft.com/office/drawing/2014/chart" uri="{C3380CC4-5D6E-409C-BE32-E72D297353CC}">
              <c16:uniqueId val="{00000000-55DC-41EC-9D6E-3B6CD136A5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23.25</c:v>
                </c:pt>
                <c:pt idx="2">
                  <c:v>25.2</c:v>
                </c:pt>
                <c:pt idx="3">
                  <c:v>27.42</c:v>
                </c:pt>
                <c:pt idx="4">
                  <c:v>30.01</c:v>
                </c:pt>
              </c:numCache>
            </c:numRef>
          </c:val>
          <c:smooth val="0"/>
          <c:extLst>
            <c:ext xmlns:c16="http://schemas.microsoft.com/office/drawing/2014/chart" uri="{C3380CC4-5D6E-409C-BE32-E72D297353CC}">
              <c16:uniqueId val="{00000001-55DC-41EC-9D6E-3B6CD136A5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4.88</c:v>
                </c:pt>
                <c:pt idx="2">
                  <c:v>4.8600000000000003</c:v>
                </c:pt>
                <c:pt idx="3">
                  <c:v>4.7</c:v>
                </c:pt>
                <c:pt idx="4">
                  <c:v>5.54</c:v>
                </c:pt>
              </c:numCache>
            </c:numRef>
          </c:val>
          <c:extLst>
            <c:ext xmlns:c16="http://schemas.microsoft.com/office/drawing/2014/chart" uri="{C3380CC4-5D6E-409C-BE32-E72D297353CC}">
              <c16:uniqueId val="{00000000-046E-44CD-BE01-45FCFD61AA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1.06</c:v>
                </c:pt>
                <c:pt idx="2">
                  <c:v>2.02</c:v>
                </c:pt>
                <c:pt idx="3">
                  <c:v>2.67</c:v>
                </c:pt>
                <c:pt idx="4">
                  <c:v>3.43</c:v>
                </c:pt>
              </c:numCache>
            </c:numRef>
          </c:val>
          <c:smooth val="0"/>
          <c:extLst>
            <c:ext xmlns:c16="http://schemas.microsoft.com/office/drawing/2014/chart" uri="{C3380CC4-5D6E-409C-BE32-E72D297353CC}">
              <c16:uniqueId val="{00000001-046E-44CD-BE01-45FCFD61AA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73-4360-8E8A-BB3A7D4451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3.68</c:v>
                </c:pt>
                <c:pt idx="2">
                  <c:v>5.3</c:v>
                </c:pt>
                <c:pt idx="3">
                  <c:v>6.49</c:v>
                </c:pt>
                <c:pt idx="4">
                  <c:v>6.74</c:v>
                </c:pt>
              </c:numCache>
            </c:numRef>
          </c:val>
          <c:smooth val="0"/>
          <c:extLst>
            <c:ext xmlns:c16="http://schemas.microsoft.com/office/drawing/2014/chart" uri="{C3380CC4-5D6E-409C-BE32-E72D297353CC}">
              <c16:uniqueId val="{00000001-B673-4360-8E8A-BB3A7D4451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33.67</c:v>
                </c:pt>
                <c:pt idx="2">
                  <c:v>43.66</c:v>
                </c:pt>
                <c:pt idx="3">
                  <c:v>71.61</c:v>
                </c:pt>
                <c:pt idx="4">
                  <c:v>76.95</c:v>
                </c:pt>
              </c:numCache>
            </c:numRef>
          </c:val>
          <c:extLst>
            <c:ext xmlns:c16="http://schemas.microsoft.com/office/drawing/2014/chart" uri="{C3380CC4-5D6E-409C-BE32-E72D297353CC}">
              <c16:uniqueId val="{00000000-25E1-47C3-AC06-1E2F419AD3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67.86</c:v>
                </c:pt>
                <c:pt idx="2">
                  <c:v>72.92</c:v>
                </c:pt>
                <c:pt idx="3">
                  <c:v>81.19</c:v>
                </c:pt>
                <c:pt idx="4">
                  <c:v>85.86</c:v>
                </c:pt>
              </c:numCache>
            </c:numRef>
          </c:val>
          <c:smooth val="0"/>
          <c:extLst>
            <c:ext xmlns:c16="http://schemas.microsoft.com/office/drawing/2014/chart" uri="{C3380CC4-5D6E-409C-BE32-E72D297353CC}">
              <c16:uniqueId val="{00000001-25E1-47C3-AC06-1E2F419AD3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1107.54</c:v>
                </c:pt>
                <c:pt idx="2">
                  <c:v>1046.8800000000001</c:v>
                </c:pt>
                <c:pt idx="3">
                  <c:v>1004.83</c:v>
                </c:pt>
                <c:pt idx="4">
                  <c:v>972.14</c:v>
                </c:pt>
              </c:numCache>
            </c:numRef>
          </c:val>
          <c:extLst>
            <c:ext xmlns:c16="http://schemas.microsoft.com/office/drawing/2014/chart" uri="{C3380CC4-5D6E-409C-BE32-E72D297353CC}">
              <c16:uniqueId val="{00000000-E417-4BD2-9CD3-08EDDE892F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709.4</c:v>
                </c:pt>
                <c:pt idx="2">
                  <c:v>734.47</c:v>
                </c:pt>
                <c:pt idx="3">
                  <c:v>720.89</c:v>
                </c:pt>
                <c:pt idx="4">
                  <c:v>676.93</c:v>
                </c:pt>
              </c:numCache>
            </c:numRef>
          </c:val>
          <c:smooth val="0"/>
          <c:extLst>
            <c:ext xmlns:c16="http://schemas.microsoft.com/office/drawing/2014/chart" uri="{C3380CC4-5D6E-409C-BE32-E72D297353CC}">
              <c16:uniqueId val="{00000001-E417-4BD2-9CD3-08EDDE892F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82.22</c:v>
                </c:pt>
                <c:pt idx="2">
                  <c:v>77.180000000000007</c:v>
                </c:pt>
                <c:pt idx="3">
                  <c:v>83.24</c:v>
                </c:pt>
                <c:pt idx="4">
                  <c:v>80.77</c:v>
                </c:pt>
              </c:numCache>
            </c:numRef>
          </c:val>
          <c:extLst>
            <c:ext xmlns:c16="http://schemas.microsoft.com/office/drawing/2014/chart" uri="{C3380CC4-5D6E-409C-BE32-E72D297353CC}">
              <c16:uniqueId val="{00000000-CFAF-490F-8328-CDCCC3EB26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91.14</c:v>
                </c:pt>
                <c:pt idx="2">
                  <c:v>90.69</c:v>
                </c:pt>
                <c:pt idx="3">
                  <c:v>90.5</c:v>
                </c:pt>
                <c:pt idx="4">
                  <c:v>92.66</c:v>
                </c:pt>
              </c:numCache>
            </c:numRef>
          </c:val>
          <c:smooth val="0"/>
          <c:extLst>
            <c:ext xmlns:c16="http://schemas.microsoft.com/office/drawing/2014/chart" uri="{C3380CC4-5D6E-409C-BE32-E72D297353CC}">
              <c16:uniqueId val="{00000001-CFAF-490F-8328-CDCCC3EB26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138.77000000000001</c:v>
                </c:pt>
                <c:pt idx="2">
                  <c:v>146.43</c:v>
                </c:pt>
                <c:pt idx="3">
                  <c:v>135.84</c:v>
                </c:pt>
                <c:pt idx="4">
                  <c:v>140.13999999999999</c:v>
                </c:pt>
              </c:numCache>
            </c:numRef>
          </c:val>
          <c:extLst>
            <c:ext xmlns:c16="http://schemas.microsoft.com/office/drawing/2014/chart" uri="{C3380CC4-5D6E-409C-BE32-E72D297353CC}">
              <c16:uniqueId val="{00000000-7D58-452D-AAA8-A453C944CD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7D58-452D-AAA8-A453C944CD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70.08</c:v>
                </c:pt>
                <c:pt idx="2">
                  <c:v>70.16</c:v>
                </c:pt>
                <c:pt idx="3">
                  <c:v>68.33</c:v>
                </c:pt>
                <c:pt idx="4">
                  <c:v>68.95</c:v>
                </c:pt>
              </c:numCache>
            </c:numRef>
          </c:val>
          <c:extLst>
            <c:ext xmlns:c16="http://schemas.microsoft.com/office/drawing/2014/chart" uri="{C3380CC4-5D6E-409C-BE32-E72D297353CC}">
              <c16:uniqueId val="{00000000-1C65-4443-8A0A-63AF629C032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60.78</c:v>
                </c:pt>
                <c:pt idx="2">
                  <c:v>59.96</c:v>
                </c:pt>
                <c:pt idx="3">
                  <c:v>59.9</c:v>
                </c:pt>
                <c:pt idx="4">
                  <c:v>60.13</c:v>
                </c:pt>
              </c:numCache>
            </c:numRef>
          </c:val>
          <c:smooth val="0"/>
          <c:extLst>
            <c:ext xmlns:c16="http://schemas.microsoft.com/office/drawing/2014/chart" uri="{C3380CC4-5D6E-409C-BE32-E72D297353CC}">
              <c16:uniqueId val="{00000001-1C65-4443-8A0A-63AF629C032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96.3</c:v>
                </c:pt>
                <c:pt idx="2">
                  <c:v>97.78</c:v>
                </c:pt>
                <c:pt idx="3">
                  <c:v>97.42</c:v>
                </c:pt>
                <c:pt idx="4">
                  <c:v>97.79</c:v>
                </c:pt>
              </c:numCache>
            </c:numRef>
          </c:val>
          <c:extLst>
            <c:ext xmlns:c16="http://schemas.microsoft.com/office/drawing/2014/chart" uri="{C3380CC4-5D6E-409C-BE32-E72D297353CC}">
              <c16:uniqueId val="{00000000-000C-48EC-B5F4-564659457E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94.17</c:v>
                </c:pt>
                <c:pt idx="2">
                  <c:v>94.27</c:v>
                </c:pt>
                <c:pt idx="3">
                  <c:v>94.46</c:v>
                </c:pt>
                <c:pt idx="4">
                  <c:v>94.37</c:v>
                </c:pt>
              </c:numCache>
            </c:numRef>
          </c:val>
          <c:smooth val="0"/>
          <c:extLst>
            <c:ext xmlns:c16="http://schemas.microsoft.com/office/drawing/2014/chart" uri="{C3380CC4-5D6E-409C-BE32-E72D297353CC}">
              <c16:uniqueId val="{00000001-000C-48EC-B5F4-564659457E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8437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日進市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Bc1</v>
      </c>
      <c r="X8" s="39"/>
      <c r="Y8" s="39"/>
      <c r="Z8" s="39"/>
      <c r="AA8" s="39"/>
      <c r="AB8" s="39"/>
      <c r="AC8" s="39"/>
      <c r="AD8" s="40" t="str">
        <f>データ!$M$6</f>
        <v>非設置</v>
      </c>
      <c r="AE8" s="40"/>
      <c r="AF8" s="40"/>
      <c r="AG8" s="40"/>
      <c r="AH8" s="40"/>
      <c r="AI8" s="40"/>
      <c r="AJ8" s="40"/>
      <c r="AK8" s="3"/>
      <c r="AL8" s="41">
        <f>データ!S6</f>
        <v>94033</v>
      </c>
      <c r="AM8" s="41"/>
      <c r="AN8" s="41"/>
      <c r="AO8" s="41"/>
      <c r="AP8" s="41"/>
      <c r="AQ8" s="41"/>
      <c r="AR8" s="41"/>
      <c r="AS8" s="41"/>
      <c r="AT8" s="34">
        <f>データ!T6</f>
        <v>34.909999999999997</v>
      </c>
      <c r="AU8" s="34"/>
      <c r="AV8" s="34"/>
      <c r="AW8" s="34"/>
      <c r="AX8" s="34"/>
      <c r="AY8" s="34"/>
      <c r="AZ8" s="34"/>
      <c r="BA8" s="34"/>
      <c r="BB8" s="34">
        <f>データ!U6</f>
        <v>2693.58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71.849999999999994</v>
      </c>
      <c r="J10" s="34"/>
      <c r="K10" s="34"/>
      <c r="L10" s="34"/>
      <c r="M10" s="34"/>
      <c r="N10" s="34"/>
      <c r="O10" s="34"/>
      <c r="P10" s="34">
        <f>データ!P6</f>
        <v>78.73</v>
      </c>
      <c r="Q10" s="34"/>
      <c r="R10" s="34"/>
      <c r="S10" s="34"/>
      <c r="T10" s="34"/>
      <c r="U10" s="34"/>
      <c r="V10" s="34"/>
      <c r="W10" s="34">
        <f>データ!Q6</f>
        <v>95.41</v>
      </c>
      <c r="X10" s="34"/>
      <c r="Y10" s="34"/>
      <c r="Z10" s="34"/>
      <c r="AA10" s="34"/>
      <c r="AB10" s="34"/>
      <c r="AC10" s="34"/>
      <c r="AD10" s="41">
        <f>データ!R6</f>
        <v>2090</v>
      </c>
      <c r="AE10" s="41"/>
      <c r="AF10" s="41"/>
      <c r="AG10" s="41"/>
      <c r="AH10" s="41"/>
      <c r="AI10" s="41"/>
      <c r="AJ10" s="41"/>
      <c r="AK10" s="2"/>
      <c r="AL10" s="41">
        <f>データ!V6</f>
        <v>73912</v>
      </c>
      <c r="AM10" s="41"/>
      <c r="AN10" s="41"/>
      <c r="AO10" s="41"/>
      <c r="AP10" s="41"/>
      <c r="AQ10" s="41"/>
      <c r="AR10" s="41"/>
      <c r="AS10" s="41"/>
      <c r="AT10" s="34">
        <f>データ!W6</f>
        <v>10.43</v>
      </c>
      <c r="AU10" s="34"/>
      <c r="AV10" s="34"/>
      <c r="AW10" s="34"/>
      <c r="AX10" s="34"/>
      <c r="AY10" s="34"/>
      <c r="AZ10" s="34"/>
      <c r="BA10" s="34"/>
      <c r="BB10" s="34">
        <f>データ!X6</f>
        <v>7086.48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Qrb+KV9hm8E9+RKbs2xw9t1FVO26N49OvZfTRhZC54R2bhw2SyOviDpdONVhjatHwlogacIlBgdv4SE/9Qhrg==" saltValue="v/lWNSy6d+fLX09lc2gr9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232301</v>
      </c>
      <c r="D6" s="19">
        <f t="shared" si="3"/>
        <v>46</v>
      </c>
      <c r="E6" s="19">
        <f t="shared" si="3"/>
        <v>17</v>
      </c>
      <c r="F6" s="19">
        <f t="shared" si="3"/>
        <v>1</v>
      </c>
      <c r="G6" s="19">
        <f t="shared" si="3"/>
        <v>0</v>
      </c>
      <c r="H6" s="19" t="str">
        <f t="shared" si="3"/>
        <v>愛知県　日進市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71.849999999999994</v>
      </c>
      <c r="P6" s="20">
        <f t="shared" si="3"/>
        <v>78.73</v>
      </c>
      <c r="Q6" s="20">
        <f t="shared" si="3"/>
        <v>95.41</v>
      </c>
      <c r="R6" s="20">
        <f t="shared" si="3"/>
        <v>2090</v>
      </c>
      <c r="S6" s="20">
        <f t="shared" si="3"/>
        <v>94033</v>
      </c>
      <c r="T6" s="20">
        <f t="shared" si="3"/>
        <v>34.909999999999997</v>
      </c>
      <c r="U6" s="20">
        <f t="shared" si="3"/>
        <v>2693.58</v>
      </c>
      <c r="V6" s="20">
        <f t="shared" si="3"/>
        <v>73912</v>
      </c>
      <c r="W6" s="20">
        <f t="shared" si="3"/>
        <v>10.43</v>
      </c>
      <c r="X6" s="20">
        <f t="shared" si="3"/>
        <v>7086.48</v>
      </c>
      <c r="Y6" s="21" t="str">
        <f>IF(Y7="",NA(),Y7)</f>
        <v>-</v>
      </c>
      <c r="Z6" s="21">
        <f t="shared" ref="Z6:AH6" si="4">IF(Z7="",NA(),Z7)</f>
        <v>107.01</v>
      </c>
      <c r="AA6" s="21">
        <f t="shared" si="4"/>
        <v>105.45</v>
      </c>
      <c r="AB6" s="21">
        <f t="shared" si="4"/>
        <v>108.16</v>
      </c>
      <c r="AC6" s="21">
        <f t="shared" si="4"/>
        <v>106.59</v>
      </c>
      <c r="AD6" s="21" t="str">
        <f t="shared" si="4"/>
        <v>-</v>
      </c>
      <c r="AE6" s="21">
        <f t="shared" si="4"/>
        <v>106.67</v>
      </c>
      <c r="AF6" s="21">
        <f t="shared" si="4"/>
        <v>106.9</v>
      </c>
      <c r="AG6" s="21">
        <f t="shared" si="4"/>
        <v>106.74</v>
      </c>
      <c r="AH6" s="21">
        <f t="shared" si="4"/>
        <v>106.65</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3.68</v>
      </c>
      <c r="AQ6" s="21">
        <f t="shared" si="5"/>
        <v>5.3</v>
      </c>
      <c r="AR6" s="21">
        <f t="shared" si="5"/>
        <v>6.49</v>
      </c>
      <c r="AS6" s="21">
        <f t="shared" si="5"/>
        <v>6.74</v>
      </c>
      <c r="AT6" s="20" t="str">
        <f>IF(AT7="","",IF(AT7="-","【-】","【"&amp;SUBSTITUTE(TEXT(AT7,"#,##0.00"),"-","△")&amp;"】"))</f>
        <v>【3.03】</v>
      </c>
      <c r="AU6" s="21" t="str">
        <f>IF(AU7="",NA(),AU7)</f>
        <v>-</v>
      </c>
      <c r="AV6" s="21">
        <f t="shared" ref="AV6:BD6" si="6">IF(AV7="",NA(),AV7)</f>
        <v>33.67</v>
      </c>
      <c r="AW6" s="21">
        <f t="shared" si="6"/>
        <v>43.66</v>
      </c>
      <c r="AX6" s="21">
        <f t="shared" si="6"/>
        <v>71.61</v>
      </c>
      <c r="AY6" s="21">
        <f t="shared" si="6"/>
        <v>76.95</v>
      </c>
      <c r="AZ6" s="21" t="str">
        <f t="shared" si="6"/>
        <v>-</v>
      </c>
      <c r="BA6" s="21">
        <f t="shared" si="6"/>
        <v>67.86</v>
      </c>
      <c r="BB6" s="21">
        <f t="shared" si="6"/>
        <v>72.92</v>
      </c>
      <c r="BC6" s="21">
        <f t="shared" si="6"/>
        <v>81.19</v>
      </c>
      <c r="BD6" s="21">
        <f t="shared" si="6"/>
        <v>85.86</v>
      </c>
      <c r="BE6" s="20" t="str">
        <f>IF(BE7="","",IF(BE7="-","【-】","【"&amp;SUBSTITUTE(TEXT(BE7,"#,##0.00"),"-","△")&amp;"】"))</f>
        <v>【78.43】</v>
      </c>
      <c r="BF6" s="21" t="str">
        <f>IF(BF7="",NA(),BF7)</f>
        <v>-</v>
      </c>
      <c r="BG6" s="21">
        <f t="shared" ref="BG6:BO6" si="7">IF(BG7="",NA(),BG7)</f>
        <v>1107.54</v>
      </c>
      <c r="BH6" s="21">
        <f t="shared" si="7"/>
        <v>1046.8800000000001</v>
      </c>
      <c r="BI6" s="21">
        <f t="shared" si="7"/>
        <v>1004.83</v>
      </c>
      <c r="BJ6" s="21">
        <f t="shared" si="7"/>
        <v>972.14</v>
      </c>
      <c r="BK6" s="21" t="str">
        <f t="shared" si="7"/>
        <v>-</v>
      </c>
      <c r="BL6" s="21">
        <f t="shared" si="7"/>
        <v>709.4</v>
      </c>
      <c r="BM6" s="21">
        <f t="shared" si="7"/>
        <v>734.47</v>
      </c>
      <c r="BN6" s="21">
        <f t="shared" si="7"/>
        <v>720.89</v>
      </c>
      <c r="BO6" s="21">
        <f t="shared" si="7"/>
        <v>676.93</v>
      </c>
      <c r="BP6" s="20" t="str">
        <f>IF(BP7="","",IF(BP7="-","【-】","【"&amp;SUBSTITUTE(TEXT(BP7,"#,##0.00"),"-","△")&amp;"】"))</f>
        <v>【630.82】</v>
      </c>
      <c r="BQ6" s="21" t="str">
        <f>IF(BQ7="",NA(),BQ7)</f>
        <v>-</v>
      </c>
      <c r="BR6" s="21">
        <f t="shared" ref="BR6:BZ6" si="8">IF(BR7="",NA(),BR7)</f>
        <v>82.22</v>
      </c>
      <c r="BS6" s="21">
        <f t="shared" si="8"/>
        <v>77.180000000000007</v>
      </c>
      <c r="BT6" s="21">
        <f t="shared" si="8"/>
        <v>83.24</v>
      </c>
      <c r="BU6" s="21">
        <f t="shared" si="8"/>
        <v>80.77</v>
      </c>
      <c r="BV6" s="21" t="str">
        <f t="shared" si="8"/>
        <v>-</v>
      </c>
      <c r="BW6" s="21">
        <f t="shared" si="8"/>
        <v>91.14</v>
      </c>
      <c r="BX6" s="21">
        <f t="shared" si="8"/>
        <v>90.69</v>
      </c>
      <c r="BY6" s="21">
        <f t="shared" si="8"/>
        <v>90.5</v>
      </c>
      <c r="BZ6" s="21">
        <f t="shared" si="8"/>
        <v>92.66</v>
      </c>
      <c r="CA6" s="20" t="str">
        <f>IF(CA7="","",IF(CA7="-","【-】","【"&amp;SUBSTITUTE(TEXT(CA7,"#,##0.00"),"-","△")&amp;"】"))</f>
        <v>【97.81】</v>
      </c>
      <c r="CB6" s="21" t="str">
        <f>IF(CB7="",NA(),CB7)</f>
        <v>-</v>
      </c>
      <c r="CC6" s="21">
        <f t="shared" ref="CC6:CK6" si="9">IF(CC7="",NA(),CC7)</f>
        <v>138.77000000000001</v>
      </c>
      <c r="CD6" s="21">
        <f t="shared" si="9"/>
        <v>146.43</v>
      </c>
      <c r="CE6" s="21">
        <f t="shared" si="9"/>
        <v>135.84</v>
      </c>
      <c r="CF6" s="21">
        <f t="shared" si="9"/>
        <v>140.13999999999999</v>
      </c>
      <c r="CG6" s="21" t="str">
        <f t="shared" si="9"/>
        <v>-</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f t="shared" ref="CN6:CV6" si="10">IF(CN7="",NA(),CN7)</f>
        <v>70.08</v>
      </c>
      <c r="CO6" s="21">
        <f t="shared" si="10"/>
        <v>70.16</v>
      </c>
      <c r="CP6" s="21">
        <f t="shared" si="10"/>
        <v>68.33</v>
      </c>
      <c r="CQ6" s="21">
        <f t="shared" si="10"/>
        <v>68.95</v>
      </c>
      <c r="CR6" s="21" t="str">
        <f t="shared" si="10"/>
        <v>-</v>
      </c>
      <c r="CS6" s="21">
        <f t="shared" si="10"/>
        <v>60.78</v>
      </c>
      <c r="CT6" s="21">
        <f t="shared" si="10"/>
        <v>59.96</v>
      </c>
      <c r="CU6" s="21">
        <f t="shared" si="10"/>
        <v>59.9</v>
      </c>
      <c r="CV6" s="21">
        <f t="shared" si="10"/>
        <v>60.13</v>
      </c>
      <c r="CW6" s="20" t="str">
        <f>IF(CW7="","",IF(CW7="-","【-】","【"&amp;SUBSTITUTE(TEXT(CW7,"#,##0.00"),"-","△")&amp;"】"))</f>
        <v>【58.94】</v>
      </c>
      <c r="CX6" s="21" t="str">
        <f>IF(CX7="",NA(),CX7)</f>
        <v>-</v>
      </c>
      <c r="CY6" s="21">
        <f t="shared" ref="CY6:DG6" si="11">IF(CY7="",NA(),CY7)</f>
        <v>96.3</v>
      </c>
      <c r="CZ6" s="21">
        <f t="shared" si="11"/>
        <v>97.78</v>
      </c>
      <c r="DA6" s="21">
        <f t="shared" si="11"/>
        <v>97.42</v>
      </c>
      <c r="DB6" s="21">
        <f t="shared" si="11"/>
        <v>97.79</v>
      </c>
      <c r="DC6" s="21" t="str">
        <f t="shared" si="11"/>
        <v>-</v>
      </c>
      <c r="DD6" s="21">
        <f t="shared" si="11"/>
        <v>94.17</v>
      </c>
      <c r="DE6" s="21">
        <f t="shared" si="11"/>
        <v>94.27</v>
      </c>
      <c r="DF6" s="21">
        <f t="shared" si="11"/>
        <v>94.46</v>
      </c>
      <c r="DG6" s="21">
        <f t="shared" si="11"/>
        <v>94.37</v>
      </c>
      <c r="DH6" s="20" t="str">
        <f>IF(DH7="","",IF(DH7="-","【-】","【"&amp;SUBSTITUTE(TEXT(DH7,"#,##0.00"),"-","△")&amp;"】"))</f>
        <v>【95.91】</v>
      </c>
      <c r="DI6" s="21" t="str">
        <f>IF(DI7="",NA(),DI7)</f>
        <v>-</v>
      </c>
      <c r="DJ6" s="21">
        <f t="shared" ref="DJ6:DR6" si="12">IF(DJ7="",NA(),DJ7)</f>
        <v>4.26</v>
      </c>
      <c r="DK6" s="21">
        <f t="shared" si="12"/>
        <v>8.0500000000000007</v>
      </c>
      <c r="DL6" s="21">
        <f t="shared" si="12"/>
        <v>11.57</v>
      </c>
      <c r="DM6" s="21">
        <f t="shared" si="12"/>
        <v>14.65</v>
      </c>
      <c r="DN6" s="21" t="str">
        <f t="shared" si="12"/>
        <v>-</v>
      </c>
      <c r="DO6" s="21">
        <f t="shared" si="12"/>
        <v>23.25</v>
      </c>
      <c r="DP6" s="21">
        <f t="shared" si="12"/>
        <v>25.2</v>
      </c>
      <c r="DQ6" s="21">
        <f t="shared" si="12"/>
        <v>27.42</v>
      </c>
      <c r="DR6" s="21">
        <f t="shared" si="12"/>
        <v>30.01</v>
      </c>
      <c r="DS6" s="20" t="str">
        <f>IF(DS7="","",IF(DS7="-","【-】","【"&amp;SUBSTITUTE(TEXT(DS7,"#,##0.00"),"-","△")&amp;"】"))</f>
        <v>【41.09】</v>
      </c>
      <c r="DT6" s="21" t="str">
        <f>IF(DT7="",NA(),DT7)</f>
        <v>-</v>
      </c>
      <c r="DU6" s="21">
        <f t="shared" ref="DU6:EC6" si="13">IF(DU7="",NA(),DU7)</f>
        <v>4.88</v>
      </c>
      <c r="DV6" s="21">
        <f t="shared" si="13"/>
        <v>4.8600000000000003</v>
      </c>
      <c r="DW6" s="21">
        <f t="shared" si="13"/>
        <v>4.7</v>
      </c>
      <c r="DX6" s="21">
        <f t="shared" si="13"/>
        <v>5.54</v>
      </c>
      <c r="DY6" s="21" t="str">
        <f t="shared" si="13"/>
        <v>-</v>
      </c>
      <c r="DZ6" s="21">
        <f t="shared" si="13"/>
        <v>1.06</v>
      </c>
      <c r="EA6" s="21">
        <f t="shared" si="13"/>
        <v>2.02</v>
      </c>
      <c r="EB6" s="21">
        <f t="shared" si="13"/>
        <v>2.67</v>
      </c>
      <c r="EC6" s="21">
        <f t="shared" si="13"/>
        <v>3.43</v>
      </c>
      <c r="ED6" s="20" t="str">
        <f>IF(ED7="","",IF(ED7="-","【-】","【"&amp;SUBSTITUTE(TEXT(ED7,"#,##0.00"),"-","△")&amp;"】"))</f>
        <v>【8.68】</v>
      </c>
      <c r="EE6" s="21" t="str">
        <f>IF(EE7="",NA(),EE7)</f>
        <v>-</v>
      </c>
      <c r="EF6" s="21">
        <f t="shared" ref="EF6:EN6" si="14">IF(EF7="",NA(),EF7)</f>
        <v>0.22</v>
      </c>
      <c r="EG6" s="21">
        <f t="shared" si="14"/>
        <v>0.03</v>
      </c>
      <c r="EH6" s="21">
        <f t="shared" si="14"/>
        <v>0.28999999999999998</v>
      </c>
      <c r="EI6" s="21">
        <f t="shared" si="14"/>
        <v>0.17</v>
      </c>
      <c r="EJ6" s="21" t="str">
        <f t="shared" si="14"/>
        <v>-</v>
      </c>
      <c r="EK6" s="21">
        <f t="shared" si="14"/>
        <v>0.08</v>
      </c>
      <c r="EL6" s="21">
        <f t="shared" si="14"/>
        <v>0.24</v>
      </c>
      <c r="EM6" s="21">
        <f t="shared" si="14"/>
        <v>0.14000000000000001</v>
      </c>
      <c r="EN6" s="21">
        <f t="shared" si="14"/>
        <v>0.06</v>
      </c>
      <c r="EO6" s="20" t="str">
        <f>IF(EO7="","",IF(EO7="-","【-】","【"&amp;SUBSTITUTE(TEXT(EO7,"#,##0.00"),"-","△")&amp;"】"))</f>
        <v>【0.22】</v>
      </c>
    </row>
    <row r="7" spans="1:148" s="22" customFormat="1" x14ac:dyDescent="0.25">
      <c r="A7" s="14"/>
      <c r="B7" s="23">
        <v>2023</v>
      </c>
      <c r="C7" s="23">
        <v>232301</v>
      </c>
      <c r="D7" s="23">
        <v>46</v>
      </c>
      <c r="E7" s="23">
        <v>17</v>
      </c>
      <c r="F7" s="23">
        <v>1</v>
      </c>
      <c r="G7" s="23">
        <v>0</v>
      </c>
      <c r="H7" s="23" t="s">
        <v>96</v>
      </c>
      <c r="I7" s="23" t="s">
        <v>97</v>
      </c>
      <c r="J7" s="23" t="s">
        <v>98</v>
      </c>
      <c r="K7" s="23" t="s">
        <v>99</v>
      </c>
      <c r="L7" s="23" t="s">
        <v>100</v>
      </c>
      <c r="M7" s="23" t="s">
        <v>101</v>
      </c>
      <c r="N7" s="24" t="s">
        <v>102</v>
      </c>
      <c r="O7" s="24">
        <v>71.849999999999994</v>
      </c>
      <c r="P7" s="24">
        <v>78.73</v>
      </c>
      <c r="Q7" s="24">
        <v>95.41</v>
      </c>
      <c r="R7" s="24">
        <v>2090</v>
      </c>
      <c r="S7" s="24">
        <v>94033</v>
      </c>
      <c r="T7" s="24">
        <v>34.909999999999997</v>
      </c>
      <c r="U7" s="24">
        <v>2693.58</v>
      </c>
      <c r="V7" s="24">
        <v>73912</v>
      </c>
      <c r="W7" s="24">
        <v>10.43</v>
      </c>
      <c r="X7" s="24">
        <v>7086.48</v>
      </c>
      <c r="Y7" s="24" t="s">
        <v>102</v>
      </c>
      <c r="Z7" s="24">
        <v>107.01</v>
      </c>
      <c r="AA7" s="24">
        <v>105.45</v>
      </c>
      <c r="AB7" s="24">
        <v>108.16</v>
      </c>
      <c r="AC7" s="24">
        <v>106.59</v>
      </c>
      <c r="AD7" s="24" t="s">
        <v>102</v>
      </c>
      <c r="AE7" s="24">
        <v>106.67</v>
      </c>
      <c r="AF7" s="24">
        <v>106.9</v>
      </c>
      <c r="AG7" s="24">
        <v>106.74</v>
      </c>
      <c r="AH7" s="24">
        <v>106.65</v>
      </c>
      <c r="AI7" s="24">
        <v>105.91</v>
      </c>
      <c r="AJ7" s="24" t="s">
        <v>102</v>
      </c>
      <c r="AK7" s="24">
        <v>0</v>
      </c>
      <c r="AL7" s="24">
        <v>0</v>
      </c>
      <c r="AM7" s="24">
        <v>0</v>
      </c>
      <c r="AN7" s="24">
        <v>0</v>
      </c>
      <c r="AO7" s="24" t="s">
        <v>102</v>
      </c>
      <c r="AP7" s="24">
        <v>3.68</v>
      </c>
      <c r="AQ7" s="24">
        <v>5.3</v>
      </c>
      <c r="AR7" s="24">
        <v>6.49</v>
      </c>
      <c r="AS7" s="24">
        <v>6.74</v>
      </c>
      <c r="AT7" s="24">
        <v>3.03</v>
      </c>
      <c r="AU7" s="24" t="s">
        <v>102</v>
      </c>
      <c r="AV7" s="24">
        <v>33.67</v>
      </c>
      <c r="AW7" s="24">
        <v>43.66</v>
      </c>
      <c r="AX7" s="24">
        <v>71.61</v>
      </c>
      <c r="AY7" s="24">
        <v>76.95</v>
      </c>
      <c r="AZ7" s="24" t="s">
        <v>102</v>
      </c>
      <c r="BA7" s="24">
        <v>67.86</v>
      </c>
      <c r="BB7" s="24">
        <v>72.92</v>
      </c>
      <c r="BC7" s="24">
        <v>81.19</v>
      </c>
      <c r="BD7" s="24">
        <v>85.86</v>
      </c>
      <c r="BE7" s="24">
        <v>78.430000000000007</v>
      </c>
      <c r="BF7" s="24" t="s">
        <v>102</v>
      </c>
      <c r="BG7" s="24">
        <v>1107.54</v>
      </c>
      <c r="BH7" s="24">
        <v>1046.8800000000001</v>
      </c>
      <c r="BI7" s="24">
        <v>1004.83</v>
      </c>
      <c r="BJ7" s="24">
        <v>972.14</v>
      </c>
      <c r="BK7" s="24" t="s">
        <v>102</v>
      </c>
      <c r="BL7" s="24">
        <v>709.4</v>
      </c>
      <c r="BM7" s="24">
        <v>734.47</v>
      </c>
      <c r="BN7" s="24">
        <v>720.89</v>
      </c>
      <c r="BO7" s="24">
        <v>676.93</v>
      </c>
      <c r="BP7" s="24">
        <v>630.82000000000005</v>
      </c>
      <c r="BQ7" s="24" t="s">
        <v>102</v>
      </c>
      <c r="BR7" s="24">
        <v>82.22</v>
      </c>
      <c r="BS7" s="24">
        <v>77.180000000000007</v>
      </c>
      <c r="BT7" s="24">
        <v>83.24</v>
      </c>
      <c r="BU7" s="24">
        <v>80.77</v>
      </c>
      <c r="BV7" s="24" t="s">
        <v>102</v>
      </c>
      <c r="BW7" s="24">
        <v>91.14</v>
      </c>
      <c r="BX7" s="24">
        <v>90.69</v>
      </c>
      <c r="BY7" s="24">
        <v>90.5</v>
      </c>
      <c r="BZ7" s="24">
        <v>92.66</v>
      </c>
      <c r="CA7" s="24">
        <v>97.81</v>
      </c>
      <c r="CB7" s="24" t="s">
        <v>102</v>
      </c>
      <c r="CC7" s="24">
        <v>138.77000000000001</v>
      </c>
      <c r="CD7" s="24">
        <v>146.43</v>
      </c>
      <c r="CE7" s="24">
        <v>135.84</v>
      </c>
      <c r="CF7" s="24">
        <v>140.13999999999999</v>
      </c>
      <c r="CG7" s="24" t="s">
        <v>102</v>
      </c>
      <c r="CH7" s="24">
        <v>136.86000000000001</v>
      </c>
      <c r="CI7" s="24">
        <v>138.52000000000001</v>
      </c>
      <c r="CJ7" s="24">
        <v>138.66999999999999</v>
      </c>
      <c r="CK7" s="24">
        <v>139.12</v>
      </c>
      <c r="CL7" s="24">
        <v>138.75</v>
      </c>
      <c r="CM7" s="24" t="s">
        <v>102</v>
      </c>
      <c r="CN7" s="24">
        <v>70.08</v>
      </c>
      <c r="CO7" s="24">
        <v>70.16</v>
      </c>
      <c r="CP7" s="24">
        <v>68.33</v>
      </c>
      <c r="CQ7" s="24">
        <v>68.95</v>
      </c>
      <c r="CR7" s="24" t="s">
        <v>102</v>
      </c>
      <c r="CS7" s="24">
        <v>60.78</v>
      </c>
      <c r="CT7" s="24">
        <v>59.96</v>
      </c>
      <c r="CU7" s="24">
        <v>59.9</v>
      </c>
      <c r="CV7" s="24">
        <v>60.13</v>
      </c>
      <c r="CW7" s="24">
        <v>58.94</v>
      </c>
      <c r="CX7" s="24" t="s">
        <v>102</v>
      </c>
      <c r="CY7" s="24">
        <v>96.3</v>
      </c>
      <c r="CZ7" s="24">
        <v>97.78</v>
      </c>
      <c r="DA7" s="24">
        <v>97.42</v>
      </c>
      <c r="DB7" s="24">
        <v>97.79</v>
      </c>
      <c r="DC7" s="24" t="s">
        <v>102</v>
      </c>
      <c r="DD7" s="24">
        <v>94.17</v>
      </c>
      <c r="DE7" s="24">
        <v>94.27</v>
      </c>
      <c r="DF7" s="24">
        <v>94.46</v>
      </c>
      <c r="DG7" s="24">
        <v>94.37</v>
      </c>
      <c r="DH7" s="24">
        <v>95.91</v>
      </c>
      <c r="DI7" s="24" t="s">
        <v>102</v>
      </c>
      <c r="DJ7" s="24">
        <v>4.26</v>
      </c>
      <c r="DK7" s="24">
        <v>8.0500000000000007</v>
      </c>
      <c r="DL7" s="24">
        <v>11.57</v>
      </c>
      <c r="DM7" s="24">
        <v>14.65</v>
      </c>
      <c r="DN7" s="24" t="s">
        <v>102</v>
      </c>
      <c r="DO7" s="24">
        <v>23.25</v>
      </c>
      <c r="DP7" s="24">
        <v>25.2</v>
      </c>
      <c r="DQ7" s="24">
        <v>27.42</v>
      </c>
      <c r="DR7" s="24">
        <v>30.01</v>
      </c>
      <c r="DS7" s="24">
        <v>41.09</v>
      </c>
      <c r="DT7" s="24" t="s">
        <v>102</v>
      </c>
      <c r="DU7" s="24">
        <v>4.88</v>
      </c>
      <c r="DV7" s="24">
        <v>4.8600000000000003</v>
      </c>
      <c r="DW7" s="24">
        <v>4.7</v>
      </c>
      <c r="DX7" s="24">
        <v>5.54</v>
      </c>
      <c r="DY7" s="24" t="s">
        <v>102</v>
      </c>
      <c r="DZ7" s="24">
        <v>1.06</v>
      </c>
      <c r="EA7" s="24">
        <v>2.02</v>
      </c>
      <c r="EB7" s="24">
        <v>2.67</v>
      </c>
      <c r="EC7" s="24">
        <v>3.43</v>
      </c>
      <c r="ED7" s="24">
        <v>8.68</v>
      </c>
      <c r="EE7" s="24" t="s">
        <v>102</v>
      </c>
      <c r="EF7" s="24">
        <v>0.22</v>
      </c>
      <c r="EG7" s="24">
        <v>0.03</v>
      </c>
      <c r="EH7" s="24">
        <v>0.28999999999999998</v>
      </c>
      <c r="EI7" s="24">
        <v>0.17</v>
      </c>
      <c r="EJ7" s="24" t="s">
        <v>102</v>
      </c>
      <c r="EK7" s="24">
        <v>0.08</v>
      </c>
      <c r="EL7" s="24">
        <v>0.24</v>
      </c>
      <c r="EM7" s="24">
        <v>0.14000000000000001</v>
      </c>
      <c r="EN7" s="24">
        <v>0.06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2025-01-31T08:08:11Z</cp:lastPrinted>
  <dcterms:created xsi:type="dcterms:W3CDTF">2025-01-24T07:03:13Z</dcterms:created>
  <dcterms:modified xsi:type="dcterms:W3CDTF">2025-02-14T02:40:51Z</dcterms:modified>
  <cp:category/>
</cp:coreProperties>
</file>