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A1D12F1B-7616-4E20-ADE7-AB4185703EAE}" xr6:coauthVersionLast="47" xr6:coauthVersionMax="47" xr10:uidLastSave="{00000000-0000-0000-0000-000000000000}"/>
  <workbookProtection workbookAlgorithmName="SHA-512" workbookHashValue="uNo3u/ftFlfsx6p1bPS6sJzV7U7frWReRgandg2m2XJeZpAIxZ9r2gtk3robbjwQkNLVH3CWNDYwPIE0LurQIA==" workbookSaltValue="+5yYMSMl0oPfF1okxN7jsQ=="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BB10" i="4"/>
  <c r="AT10" i="4"/>
  <c r="AL10" i="4"/>
  <c r="W10" i="4"/>
  <c r="I10" i="4"/>
  <c r="B10" i="4"/>
  <c r="BB8" i="4"/>
  <c r="W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<sst xmlns="http://schemas.openxmlformats.org/spreadsheetml/2006/main" count="228" uniqueCount="112">
  <si>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</si>
  <si>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</si>
  <si>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</si>
  <si>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</si>
  <si>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</si>
  <si>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</si>
  <si>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</si>
  <si>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</si>
  <si>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</si>
  <si>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</si>
  <si>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</si>
  <si>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</si>
  <si>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</si>
  <si>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</si>
  <si>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</si>
  <si>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</si>
  <si>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</si>
  <si>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</si>
  <si>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</si>
  <si>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</si>
  <si>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</si>
  <si>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</si>
  <si>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</si>
  <si>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</si>
  <si>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</si>
  <si>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</si>
  <si>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</si>
  <si>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</si>
  <si>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</si>
  <si>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</si>
  <si>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</si>
  <si>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</si>
  <si>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</si>
  <si>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</si>
  <si>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</si>
  <si>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</si>
  <si>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</si>
  <si>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</si>
  <si>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</si>
  <si>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</si>
  <si>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</si>
  <si>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</si>
  <si>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</si>
  <si>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</si>
  <si>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</si>
  <si>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</si>
  <si>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</si>
  <si>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</si>
  <si>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</si>
  <si>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</si>
  <si>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</si>
  <si>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</si>
  <si>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</si>
  <si>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</si>
  <si>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</si>
  <si>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</si>
  <si>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</si>
  <si>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</si>
  <si>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</si>
  <si>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</si>
  <si>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</si>
  <si>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</si>
  <si>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</si>
  <si>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</si>
  <si>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</si>
  <si>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</si>
  <si>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</si>
  <si>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</si>
  <si>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</si>
  <si>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</si>
  <si>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</si>
  <si>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</si>
  <si>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</si>
  <si>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</si>
  <si>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</si>
  <si>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</si>
  <si>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</si>
  <si>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</si>
  <si>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</si>
  <si>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</si>
  <si>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</si>
  <si>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</si>
  <si>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</si>
  <si>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</si>
  <si>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</si>
  <si>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</si>
  <si>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</si>
  <si>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</si>
  <si>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</si>
  <si>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</si>
  <si>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</si>
  <si>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</si>
  <si>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</si>
  <si>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</si>
  <si>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</si>
  <si>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</si>
  <si>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</si>
  <si>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</si>
  <si>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</si>
  <si>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</si>
  <si>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</si>
  <si>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</si>
  <si>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</si>
  <si>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</si>
  <si>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</si>
  <si>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</si>
  <si>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</si>
  <si>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</si>
  <si>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</si>
  <si>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【①有形固定資産減価償却率、③管路更新率】
　近年は、管路を中心に更新を進めており、③管路更新率が前年度と同等であったことから、①有形固定資産減価償却率においても前年度と同等となったと考える。
【②管路経年化率】
　人員要因等により、下水道整備に併せ、支障箇所の布設替工事を重点的に取り組んでいることや、他の施設更新事業の必要が生じたことにより、当該指標は上昇している。今後も、実質的な耐用年数を迎える老朽化管路の布設替工事を、計画的に進める必要がある。</t>
    <phoneticPr fontId="4"/>
  </si>
  <si>
    <t>　経営の健全性・効率性を示す各指標は、平均値を下回ることが見込まれていたため料金改定を実施した。老朽化の状況を示す各指標からは、水道施設の経年化が進み、更新も進んでいないことを示しているため、水道施設の更新は計画的に取り組まなければならない。
　今後は、給水人口の減少等に伴う水道使用料の減収に対し、水道施設の経年化の進行に伴う修繕・更新費用は増大することが予測されるため、令和２年度に策定した経営戦略に基づき、料金改定など経営基盤の強化・確立に係る取り組みと、水道施設の更新を図るため、人員配置や業務手順を見直すなど、業務改善や効率化に係る取り組みも併せて進める必要がある。</t>
    <rPh sb="23" eb="24">
      <t>シタ</t>
    </rPh>
    <rPh sb="29" eb="31">
      <t>ミコ</t>
    </rPh>
    <rPh sb="38" eb="40">
      <t>リョウキン</t>
    </rPh>
    <rPh sb="40" eb="42">
      <t>カイテイ</t>
    </rPh>
    <rPh sb="43" eb="45">
      <t>ジッシ</t>
    </rPh>
    <phoneticPr fontId="4"/>
  </si>
  <si>
    <t>【①経営収支比率、③流動比率、⑤料金回収率、⑥給水原価】
　近年、給水人口の減少等により、減収傾向にある中、新型コロナウィルス感染症が第５類に位置付けられたことで、生活スタイルがほぼ通常に戻ったため、前年度よりも減少幅は小さくなっている。⑤給水収益の減少は、物価高騰対策として実施した基本料金免除期間中の減によるもの。（免除期間中の基本料金相当額は、営業外収益として、一般会計から補助金として繰り入れた。）
　これらの要因に加え、令和4年度と比較し、物価高騰により総費用が増加したことで、①経常収支比率は減少し、流動資産の減少したことで③流動比率は減少した。⑥給水原価は、前年度より16.9円増となった。今後は経年化に伴う費用の増大と給水人口の減少が予想されるため、水道料金の値上げを令和6年度に実施し、営業収益の増を図る。
【②累積欠損金比較】
　欠損金においては、繰越利益剰余金等で補填しているため発生していない状況である。
【④企業債残高対給水収益比率】
　令和５年度から新規の企業債を発行したため増加している。今後、計画的に進める水道施設（特に浄水場）の大規模な更新に伴い、更に上昇すると予測している。
【⑦施設利用率】
　数値を精査した結果、以下のとおりとなる。
　　令和元年度：53.73％
　給水人口の減少等により、当該指標は低下傾向のため、今後の施設更新時において、能力のダウンサイジング等を検討する必要がある。
【⑧有収水量】
　漏水件数が増加したため、当該指標は、前年度より減少している。今後も、漏水の早期発見・早期修繕に努める必要がある。</t>
    <rPh sb="338" eb="340">
      <t>ネアゲ</t>
    </rPh>
    <rPh sb="352" eb="354">
      <t>エイギョウ</t>
    </rPh>
    <rPh sb="354" eb="356">
      <t>シュウエキ</t>
    </rPh>
    <rPh sb="357" eb="358">
      <t>ゾウ</t>
    </rPh>
    <rPh sb="359" eb="3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</si>
</sst>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0.57999999999999996</c:v>
                </c:pt>
                <c:pt idx="1">
                  <c:v>0.66</c:v>
                </c:pt>
                <c:pt idx="2">
                  <c:v>0.66</c:v>
                </c:pt>
                <c:pt idx="3">
                  <c:v>1.18</c:v>
                </c:pt>
                <c:pt idx="4">
                  <c:v>1.19</c:v>
                </c:pt>
              </c:numCache>
            </c:numRef>
          </c:val>
          <c:extLst>
            <c:ext xmlns:c16="http://schemas.microsoft.com/office/drawing/2014/chart" uri="{C3380CC4-5D6E-409C-BE32-E72D297353CC}">
              <c16:uniqueId val="{00000000-CF8D-495E-82C8-9FA6D62200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F8D-495E-82C8-9FA6D62200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51.65</c:v>
                </c:pt>
                <c:pt idx="1">
                  <c:v>52.43</c:v>
                </c:pt>
                <c:pt idx="2">
                  <c:v>51.87</c:v>
                </c:pt>
                <c:pt idx="3">
                  <c:v>50.42</c:v>
                </c:pt>
                <c:pt idx="4">
                  <c:v>50.46</c:v>
                </c:pt>
              </c:numCache>
            </c:numRef>
          </c:val>
          <c:extLst>
            <c:ext xmlns:c16="http://schemas.microsoft.com/office/drawing/2014/chart" uri="{C3380CC4-5D6E-409C-BE32-E72D297353CC}">
              <c16:uniqueId val="{00000000-D07B-4B33-BBAF-56E5BB1B63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07B-4B33-BBAF-56E5BB1B63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88.88</c:v>
                </c:pt>
                <c:pt idx="1">
                  <c:v>90.37</c:v>
                </c:pt>
                <c:pt idx="2">
                  <c:v>90.48</c:v>
                </c:pt>
                <c:pt idx="3">
                  <c:v>90.36</c:v>
                </c:pt>
                <c:pt idx="4">
                  <c:v>89.5</c:v>
                </c:pt>
              </c:numCache>
            </c:numRef>
          </c:val>
          <c:extLst>
            <c:ext xmlns:c16="http://schemas.microsoft.com/office/drawing/2014/chart" uri="{C3380CC4-5D6E-409C-BE32-E72D297353CC}">
              <c16:uniqueId val="{00000000-E576-4398-A1DF-EC5D961AC9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576-4398-A1DF-EC5D961AC9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97.21</c:v>
                </c:pt>
                <c:pt idx="1">
                  <c:v>101.95</c:v>
                </c:pt>
                <c:pt idx="2">
                  <c:v>103.42</c:v>
                </c:pt>
                <c:pt idx="3">
                  <c:v>104.98</c:v>
                </c:pt>
                <c:pt idx="4">
                  <c:v>96.05</c:v>
                </c:pt>
              </c:numCache>
            </c:numRef>
          </c:val>
          <c:extLst>
            <c:ext xmlns:c16="http://schemas.microsoft.com/office/drawing/2014/chart" uri="{C3380CC4-5D6E-409C-BE32-E72D297353CC}">
              <c16:uniqueId val="{00000000-0F8B-46AD-880D-D951AC8562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F8B-46AD-880D-D951AC8562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50.45</c:v>
                </c:pt>
                <c:pt idx="1">
                  <c:v>51.44</c:v>
                </c:pt>
                <c:pt idx="2">
                  <c:v>52.28</c:v>
                </c:pt>
                <c:pt idx="3">
                  <c:v>51.38</c:v>
                </c:pt>
                <c:pt idx="4">
                  <c:v>51.26</c:v>
                </c:pt>
              </c:numCache>
            </c:numRef>
          </c:val>
          <c:extLst>
            <c:ext xmlns:c16="http://schemas.microsoft.com/office/drawing/2014/chart" uri="{C3380CC4-5D6E-409C-BE32-E72D297353CC}">
              <c16:uniqueId val="{00000000-7969-41DB-8F16-28BBD79368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969-41DB-8F16-28BBD79368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39.409999999999997</c:v>
                </c:pt>
                <c:pt idx="1">
                  <c:v>41.74</c:v>
                </c:pt>
                <c:pt idx="2">
                  <c:v>43.7</c:v>
                </c:pt>
                <c:pt idx="3">
                  <c:v>45.06</c:v>
                </c:pt>
                <c:pt idx="4">
                  <c:v>45.95</c:v>
                </c:pt>
              </c:numCache>
            </c:numRef>
          </c:val>
          <c:extLst>
            <c:ext xmlns:c16="http://schemas.microsoft.com/office/drawing/2014/chart" uri="{C3380CC4-5D6E-409C-BE32-E72D297353CC}">
              <c16:uniqueId val="{00000000-6345-4F7A-9C23-F4CED32D5C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345-4F7A-9C23-F4CED32D5C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6-44F1-9A11-79C9D8DF56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CA6-44F1-9A11-79C9D8DF56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415.85</c:v>
                </c:pt>
                <c:pt idx="1">
                  <c:v>579.49</c:v>
                </c:pt>
                <c:pt idx="2">
                  <c:v>485.48</c:v>
                </c:pt>
                <c:pt idx="3">
                  <c:v>258.93</c:v>
                </c:pt>
                <c:pt idx="4">
                  <c:v>229.56</c:v>
                </c:pt>
              </c:numCache>
            </c:numRef>
          </c:val>
          <c:extLst>
            <c:ext xmlns:c16="http://schemas.microsoft.com/office/drawing/2014/chart" uri="{C3380CC4-5D6E-409C-BE32-E72D297353CC}">
              <c16:uniqueId val="{00000000-5919-4D31-A1DD-30942FA5A7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919-4D31-A1DD-30942FA5A7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54.98</c:v>
                </c:pt>
                <c:pt idx="1">
                  <c:v>58.57</c:v>
                </c:pt>
                <c:pt idx="2">
                  <c:v>44.81</c:v>
                </c:pt>
                <c:pt idx="3">
                  <c:v>46.05</c:v>
                </c:pt>
                <c:pt idx="4">
                  <c:v>75.98</c:v>
                </c:pt>
              </c:numCache>
            </c:numRef>
          </c:val>
          <c:extLst>
            <c:ext xmlns:c16="http://schemas.microsoft.com/office/drawing/2014/chart" uri="{C3380CC4-5D6E-409C-BE32-E72D297353CC}">
              <c16:uniqueId val="{00000000-7769-4407-BC68-8BA1A024F3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769-4407-BC68-8BA1A024F3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95.81</c:v>
                </c:pt>
                <c:pt idx="1">
                  <c:v>80.63</c:v>
                </c:pt>
                <c:pt idx="2">
                  <c:v>95.24</c:v>
                </c:pt>
                <c:pt idx="3">
                  <c:v>81.72</c:v>
                </c:pt>
                <c:pt idx="4">
                  <c:v>67.97</c:v>
                </c:pt>
              </c:numCache>
            </c:numRef>
          </c:val>
          <c:extLst>
            <c:ext xmlns:c16="http://schemas.microsoft.com/office/drawing/2014/chart" uri="{C3380CC4-5D6E-409C-BE32-E72D297353CC}">
              <c16:uniqueId val="{00000000-E997-484E-BA2B-77B58E1506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997-484E-BA2B-77B58E1506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165.51</c:v>
                </c:pt>
                <c:pt idx="1">
                  <c:v>159.77000000000001</c:v>
                </c:pt>
                <c:pt idx="2">
                  <c:v>156.21</c:v>
                </c:pt>
                <c:pt idx="3">
                  <c:v>156.06</c:v>
                </c:pt>
                <c:pt idx="4">
                  <c:v>172.97</c:v>
                </c:pt>
              </c:numCache>
            </c:numRef>
          </c:val>
          <c:extLst>
            <c:ext xmlns:c16="http://schemas.microsoft.com/office/drawing/2014/chart" uri="{C3380CC4-5D6E-409C-BE32-E72D297353CC}">
              <c16:uniqueId val="{00000000-A884-4693-A14E-FA20EB7895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A884-4693-A14E-FA20EB7895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愛西市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61128</v>
      </c>
      <c r="AM8" s="68"/>
      <c r="AN8" s="68"/>
      <c r="AO8" s="68"/>
      <c r="AP8" s="68"/>
      <c r="AQ8" s="68"/>
      <c r="AR8" s="68"/>
      <c r="AS8" s="68"/>
      <c r="AT8" s="36">
        <f>データ!$S$6</f>
        <v>66.680000000000007</v>
      </c>
      <c r="AU8" s="37"/>
      <c r="AV8" s="37"/>
      <c r="AW8" s="37"/>
      <c r="AX8" s="37"/>
      <c r="AY8" s="37"/>
      <c r="AZ8" s="37"/>
      <c r="BA8" s="37"/>
      <c r="BB8" s="57">
        <f>データ!$T$6</f>
        <v>916.74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87.86</v>
      </c>
      <c r="J10" s="37"/>
      <c r="K10" s="37"/>
      <c r="L10" s="37"/>
      <c r="M10" s="37"/>
      <c r="N10" s="37"/>
      <c r="O10" s="67"/>
      <c r="P10" s="57">
        <f>データ!$P$6</f>
        <v>99.75</v>
      </c>
      <c r="Q10" s="57"/>
      <c r="R10" s="57"/>
      <c r="S10" s="57"/>
      <c r="T10" s="57"/>
      <c r="U10" s="57"/>
      <c r="V10" s="57"/>
      <c r="W10" s="68">
        <f>データ!$Q$6</f>
        <v>2805</v>
      </c>
      <c r="X10" s="68"/>
      <c r="Y10" s="68"/>
      <c r="Z10" s="68"/>
      <c r="AA10" s="68"/>
      <c r="AB10" s="68"/>
      <c r="AC10" s="68"/>
      <c r="AD10" s="2"/>
      <c r="AE10" s="2"/>
      <c r="AF10" s="2"/>
      <c r="AG10" s="2"/>
      <c r="AH10" s="2"/>
      <c r="AI10" s="2"/>
      <c r="AJ10" s="2"/>
      <c r="AK10" s="2"/>
      <c r="AL10" s="68">
        <f>データ!$U$6</f>
        <v>25534</v>
      </c>
      <c r="AM10" s="68"/>
      <c r="AN10" s="68"/>
      <c r="AO10" s="68"/>
      <c r="AP10" s="68"/>
      <c r="AQ10" s="68"/>
      <c r="AR10" s="68"/>
      <c r="AS10" s="68"/>
      <c r="AT10" s="36">
        <f>データ!$V$6</f>
        <v>23.31</v>
      </c>
      <c r="AU10" s="37"/>
      <c r="AV10" s="37"/>
      <c r="AW10" s="37"/>
      <c r="AX10" s="37"/>
      <c r="AY10" s="37"/>
      <c r="AZ10" s="37"/>
      <c r="BA10" s="37"/>
      <c r="BB10" s="57">
        <f>データ!$W$6</f>
        <v>1095.4100000000001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110</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AuTipz7A2OBWssVKEXBz9LKvBJfVrKKsyuFjSoSIaT5GinYCR/bVFTZi5Z/8Wfns70XUv18yKyEGjoo8gau6g==" saltValue="eSFIPA1PMiufVCt5yok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232327</v>
      </c>
      <c r="D6" s="20">
        <f t="shared" si="3"/>
        <v>46</v>
      </c>
      <c r="E6" s="20">
        <f t="shared" si="3"/>
        <v>1</v>
      </c>
      <c r="F6" s="20">
        <f t="shared" si="3"/>
        <v>0</v>
      </c>
      <c r="G6" s="20">
        <f t="shared" si="3"/>
        <v>1</v>
      </c>
      <c r="H6" s="20" t="str">
        <f t="shared" si="3"/>
        <v>愛知県　愛西市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87.86</v>
      </c>
      <c r="P6" s="21">
        <f t="shared" si="3"/>
        <v>99.75</v>
      </c>
      <c r="Q6" s="21">
        <f t="shared" si="3"/>
        <v>2805</v>
      </c>
      <c r="R6" s="21">
        <f t="shared" si="3"/>
        <v>61128</v>
      </c>
      <c r="S6" s="21">
        <f t="shared" si="3"/>
        <v>66.680000000000007</v>
      </c>
      <c r="T6" s="21">
        <f t="shared" si="3"/>
        <v>916.74</v>
      </c>
      <c r="U6" s="21">
        <f t="shared" si="3"/>
        <v>25534</v>
      </c>
      <c r="V6" s="21">
        <f t="shared" si="3"/>
        <v>23.31</v>
      </c>
      <c r="W6" s="21">
        <f t="shared" si="3"/>
        <v>1095.4100000000001</v>
      </c>
      <c r="X6" s="22">
        <f>IF(X7="",NA(),X7)</f>
        <v>97.21</v>
      </c>
      <c r="Y6" s="22">
        <f t="shared" ref="Y6:AG6" si="4">IF(Y7="",NA(),Y7)</f>
        <v>101.95</v>
      </c>
      <c r="Z6" s="22">
        <f t="shared" si="4"/>
        <v>103.42</v>
      </c>
      <c r="AA6" s="22">
        <f t="shared" si="4"/>
        <v>104.98</v>
      </c>
      <c r="AB6" s="22">
        <f t="shared" si="4"/>
        <v>96.05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415.85</v>
      </c>
      <c r="AU6" s="22">
        <f t="shared" ref="AU6:BC6" si="6">IF(AU7="",NA(),AU7)</f>
        <v>579.49</v>
      </c>
      <c r="AV6" s="22">
        <f t="shared" si="6"/>
        <v>485.48</v>
      </c>
      <c r="AW6" s="22">
        <f t="shared" si="6"/>
        <v>258.93</v>
      </c>
      <c r="AX6" s="22">
        <f t="shared" si="6"/>
        <v>229.56</v>
      </c>
      <c r="AY6" s="22">
        <f t="shared" si="6"/>
        <v>379.08</v>
      </c>
      <c r="AZ6" s="22">
        <f t="shared" si="6"/>
        <v>367.55</v>
      </c>
      <c r="BA6" s="22">
        <f t="shared" si="6"/>
        <v>378.56</v>
      </c>
      <c r="BB6" s="22">
        <f t="shared" si="6"/>
        <v>364.46</v>
      </c>
      <c r="BC6" s="22">
        <f t="shared" si="6"/>
        <v>338.89</v>
      </c>
      <c r="BD6" s="21" t="str">
        <f>IF(BD7="","",IF(BD7="-","【-】","【"&amp;SUBSTITUTE(TEXT(BD7,"#,##0.00"),"-","△")&amp;"】"))</f>
        <v>【243.36】</v>
      </c>
      <c r="BE6" s="22">
        <f>IF(BE7="",NA(),BE7)</f>
        <v>54.98</v>
      </c>
      <c r="BF6" s="22">
        <f t="shared" ref="BF6:BN6" si="7">IF(BF7="",NA(),BF7)</f>
        <v>58.57</v>
      </c>
      <c r="BG6" s="22">
        <f t="shared" si="7"/>
        <v>44.81</v>
      </c>
      <c r="BH6" s="22">
        <f t="shared" si="7"/>
        <v>46.05</v>
      </c>
      <c r="BI6" s="22">
        <f t="shared" si="7"/>
        <v>75.98</v>
      </c>
      <c r="BJ6" s="22">
        <f t="shared" si="7"/>
        <v>398.98</v>
      </c>
      <c r="BK6" s="22">
        <f t="shared" si="7"/>
        <v>418.68</v>
      </c>
      <c r="BL6" s="22">
        <f t="shared" si="7"/>
        <v>395.68</v>
      </c>
      <c r="BM6" s="22">
        <f t="shared" si="7"/>
        <v>403.72</v>
      </c>
      <c r="BN6" s="22">
        <f t="shared" si="7"/>
        <v>400.21</v>
      </c>
      <c r="BO6" s="21" t="str">
        <f>IF(BO7="","",IF(BO7="-","【-】","【"&amp;SUBSTITUTE(TEXT(BO7,"#,##0.00"),"-","△")&amp;"】"))</f>
        <v>【265.93】</v>
      </c>
      <c r="BP6" s="22">
        <f>IF(BP7="",NA(),BP7)</f>
        <v>95.81</v>
      </c>
      <c r="BQ6" s="22">
        <f t="shared" ref="BQ6:BY6" si="8">IF(BQ7="",NA(),BQ7)</f>
        <v>80.63</v>
      </c>
      <c r="BR6" s="22">
        <f t="shared" si="8"/>
        <v>95.24</v>
      </c>
      <c r="BS6" s="22">
        <f t="shared" si="8"/>
        <v>81.72</v>
      </c>
      <c r="BT6" s="22">
        <f t="shared" si="8"/>
        <v>67.97</v>
      </c>
      <c r="BU6" s="22">
        <f t="shared" si="8"/>
        <v>98.64</v>
      </c>
      <c r="BV6" s="22">
        <f t="shared" si="8"/>
        <v>94.78</v>
      </c>
      <c r="BW6" s="22">
        <f t="shared" si="8"/>
        <v>97.59</v>
      </c>
      <c r="BX6" s="22">
        <f t="shared" si="8"/>
        <v>92.17</v>
      </c>
      <c r="BY6" s="22">
        <f t="shared" si="8"/>
        <v>92.83</v>
      </c>
      <c r="BZ6" s="21" t="str">
        <f>IF(BZ7="","",IF(BZ7="-","【-】","【"&amp;SUBSTITUTE(TEXT(BZ7,"#,##0.00"),"-","△")&amp;"】"))</f>
        <v>【97.82】</v>
      </c>
      <c r="CA6" s="22">
        <f>IF(CA7="",NA(),CA7)</f>
        <v>165.51</v>
      </c>
      <c r="CB6" s="22">
        <f t="shared" ref="CB6:CJ6" si="9">IF(CB7="",NA(),CB7)</f>
        <v>159.77000000000001</v>
      </c>
      <c r="CC6" s="22">
        <f t="shared" si="9"/>
        <v>156.21</v>
      </c>
      <c r="CD6" s="22">
        <f t="shared" si="9"/>
        <v>156.06</v>
      </c>
      <c r="CE6" s="22">
        <f t="shared" si="9"/>
        <v>172.97</v>
      </c>
      <c r="CF6" s="22">
        <f t="shared" si="9"/>
        <v>178.92</v>
      </c>
      <c r="CG6" s="22">
        <f t="shared" si="9"/>
        <v>181.3</v>
      </c>
      <c r="CH6" s="22">
        <f t="shared" si="9"/>
        <v>181.71</v>
      </c>
      <c r="CI6" s="22">
        <f t="shared" si="9"/>
        <v>188.51</v>
      </c>
      <c r="CJ6" s="22">
        <f t="shared" si="9"/>
        <v>189.43</v>
      </c>
      <c r="CK6" s="21" t="str">
        <f>IF(CK7="","",IF(CK7="-","【-】","【"&amp;SUBSTITUTE(TEXT(CK7,"#,##0.00"),"-","△")&amp;"】"))</f>
        <v>【177.56】</v>
      </c>
      <c r="CL6" s="22">
        <f>IF(CL7="",NA(),CL7)</f>
        <v>51.65</v>
      </c>
      <c r="CM6" s="22">
        <f t="shared" ref="CM6:CU6" si="10">IF(CM7="",NA(),CM7)</f>
        <v>52.43</v>
      </c>
      <c r="CN6" s="22">
        <f t="shared" si="10"/>
        <v>51.87</v>
      </c>
      <c r="CO6" s="22">
        <f t="shared" si="10"/>
        <v>50.42</v>
      </c>
      <c r="CP6" s="22">
        <f t="shared" si="10"/>
        <v>50.46</v>
      </c>
      <c r="CQ6" s="22">
        <f t="shared" si="10"/>
        <v>55.14</v>
      </c>
      <c r="CR6" s="22">
        <f t="shared" si="10"/>
        <v>55.89</v>
      </c>
      <c r="CS6" s="22">
        <f t="shared" si="10"/>
        <v>55.72</v>
      </c>
      <c r="CT6" s="22">
        <f t="shared" si="10"/>
        <v>55.31</v>
      </c>
      <c r="CU6" s="22">
        <f t="shared" si="10"/>
        <v>55.14</v>
      </c>
      <c r="CV6" s="21" t="str">
        <f>IF(CV7="","",IF(CV7="-","【-】","【"&amp;SUBSTITUTE(TEXT(CV7,"#,##0.00"),"-","△")&amp;"】"))</f>
        <v>【59.81】</v>
      </c>
      <c r="CW6" s="22">
        <f>IF(CW7="",NA(),CW7)</f>
        <v>88.88</v>
      </c>
      <c r="CX6" s="22">
        <f t="shared" ref="CX6:DF6" si="11">IF(CX7="",NA(),CX7)</f>
        <v>90.37</v>
      </c>
      <c r="CY6" s="22">
        <f t="shared" si="11"/>
        <v>90.48</v>
      </c>
      <c r="CZ6" s="22">
        <f t="shared" si="11"/>
        <v>90.36</v>
      </c>
      <c r="DA6" s="22">
        <f t="shared" si="11"/>
        <v>89.5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50.45</v>
      </c>
      <c r="DI6" s="22">
        <f t="shared" ref="DI6:DQ6" si="12">IF(DI7="",NA(),DI7)</f>
        <v>51.44</v>
      </c>
      <c r="DJ6" s="22">
        <f t="shared" si="12"/>
        <v>52.28</v>
      </c>
      <c r="DK6" s="22">
        <f t="shared" si="12"/>
        <v>51.38</v>
      </c>
      <c r="DL6" s="22">
        <f t="shared" si="12"/>
        <v>51.26</v>
      </c>
      <c r="DM6" s="22">
        <f t="shared" si="12"/>
        <v>49.92</v>
      </c>
      <c r="DN6" s="22">
        <f t="shared" si="12"/>
        <v>50.63</v>
      </c>
      <c r="DO6" s="22">
        <f t="shared" si="12"/>
        <v>51.29</v>
      </c>
      <c r="DP6" s="22">
        <f t="shared" si="12"/>
        <v>52.2</v>
      </c>
      <c r="DQ6" s="22">
        <f t="shared" si="12"/>
        <v>52.7</v>
      </c>
      <c r="DR6" s="21" t="str">
        <f>IF(DR7="","",IF(DR7="-","【-】","【"&amp;SUBSTITUTE(TEXT(DR7,"#,##0.00"),"-","△")&amp;"】"))</f>
        <v>【52.02】</v>
      </c>
      <c r="DS6" s="22">
        <f>IF(DS7="",NA(),DS7)</f>
        <v>39.409999999999997</v>
      </c>
      <c r="DT6" s="22">
        <f t="shared" ref="DT6:EB6" si="13">IF(DT7="",NA(),DT7)</f>
        <v>41.74</v>
      </c>
      <c r="DU6" s="22">
        <f t="shared" si="13"/>
        <v>43.7</v>
      </c>
      <c r="DV6" s="22">
        <f t="shared" si="13"/>
        <v>45.06</v>
      </c>
      <c r="DW6" s="22">
        <f t="shared" si="13"/>
        <v>45.95</v>
      </c>
      <c r="DX6" s="22">
        <f t="shared" si="13"/>
        <v>16.88</v>
      </c>
      <c r="DY6" s="22">
        <f t="shared" si="13"/>
        <v>18.28</v>
      </c>
      <c r="DZ6" s="22">
        <f t="shared" si="13"/>
        <v>19.61</v>
      </c>
      <c r="EA6" s="22">
        <f t="shared" si="13"/>
        <v>20.73</v>
      </c>
      <c r="EB6" s="22">
        <f t="shared" si="13"/>
        <v>22.86</v>
      </c>
      <c r="EC6" s="21" t="str">
        <f>IF(EC7="","",IF(EC7="-","【-】","【"&amp;SUBSTITUTE(TEXT(EC7,"#,##0.00"),"-","△")&amp;"】"))</f>
        <v>【25.37】</v>
      </c>
      <c r="ED6" s="22">
        <f>IF(ED7="",NA(),ED7)</f>
        <v>0.57999999999999996</v>
      </c>
      <c r="EE6" s="22">
        <f t="shared" ref="EE6:EM6" si="14">IF(EE7="",NA(),EE7)</f>
        <v>0.66</v>
      </c>
      <c r="EF6" s="22">
        <f t="shared" si="14"/>
        <v>0.66</v>
      </c>
      <c r="EG6" s="22">
        <f t="shared" si="14"/>
        <v>1.18</v>
      </c>
      <c r="EH6" s="22">
        <f t="shared" si="14"/>
        <v>1.19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232327</v>
      </c>
      <c r="D7" s="24">
        <v>46</v>
      </c>
      <c r="E7" s="24">
        <v>1</v>
      </c>
      <c r="F7" s="24">
        <v>0</v>
      </c>
      <c r="G7" s="24">
        <v>1</v>
      </c>
      <c r="H7" s="24" t="s">
        <v>93</v>
      </c>
      <c r="I7" s="24" t="s">
        <v>94</v>
      </c>
      <c r="J7" s="24" t="s">
        <v>95</v>
      </c>
      <c r="K7" s="24" t="s">
        <v>96</v>
      </c>
      <c r="L7" s="24" t="s">
        <v>97</v>
      </c>
      <c r="M7" s="24" t="s">
        <v>98</v>
      </c>
      <c r="N7" s="25" t="s">
        <v>99</v>
      </c>
      <c r="O7" s="25">
        <v>87.86</v>
      </c>
      <c r="P7" s="25">
        <v>99.75</v>
      </c>
      <c r="Q7" s="25">
        <v>2805</v>
      </c>
      <c r="R7" s="25">
        <v>61128</v>
      </c>
      <c r="S7" s="25">
        <v>66.680000000000007</v>
      </c>
      <c r="T7" s="25">
        <v>916.74</v>
      </c>
      <c r="U7" s="25">
        <v>25534</v>
      </c>
      <c r="V7" s="25">
        <v>23.31</v>
      </c>
      <c r="W7" s="25">
        <v>1095.4100000000001</v>
      </c>
      <c r="X7" s="25">
        <v>97.21</v>
      </c>
      <c r="Y7" s="25">
        <v>101.95</v>
      </c>
      <c r="Z7" s="25">
        <v>103.42</v>
      </c>
      <c r="AA7" s="25">
        <v>104.98</v>
      </c>
      <c r="AB7" s="25">
        <v>96.05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415.85</v>
      </c>
      <c r="AU7" s="25">
        <v>579.49</v>
      </c>
      <c r="AV7" s="25">
        <v>485.48</v>
      </c>
      <c r="AW7" s="25">
        <v>258.93</v>
      </c>
      <c r="AX7" s="25">
        <v>229.56</v>
      </c>
      <c r="AY7" s="25">
        <v>379.08</v>
      </c>
      <c r="AZ7" s="25">
        <v>367.55</v>
      </c>
      <c r="BA7" s="25">
        <v>378.56</v>
      </c>
      <c r="BB7" s="25">
        <v>364.46</v>
      </c>
      <c r="BC7" s="25">
        <v>338.89</v>
      </c>
      <c r="BD7" s="25">
        <v>243.36</v>
      </c>
      <c r="BE7" s="25">
        <v>54.98</v>
      </c>
      <c r="BF7" s="25">
        <v>58.57</v>
      </c>
      <c r="BG7" s="25">
        <v>44.81</v>
      </c>
      <c r="BH7" s="25">
        <v>46.05</v>
      </c>
      <c r="BI7" s="25">
        <v>75.98</v>
      </c>
      <c r="BJ7" s="25">
        <v>398.98</v>
      </c>
      <c r="BK7" s="25">
        <v>418.68</v>
      </c>
      <c r="BL7" s="25">
        <v>395.68</v>
      </c>
      <c r="BM7" s="25">
        <v>403.72</v>
      </c>
      <c r="BN7" s="25">
        <v>400.21</v>
      </c>
      <c r="BO7" s="25">
        <v>265.93</v>
      </c>
      <c r="BP7" s="25">
        <v>95.81</v>
      </c>
      <c r="BQ7" s="25">
        <v>80.63</v>
      </c>
      <c r="BR7" s="25">
        <v>95.24</v>
      </c>
      <c r="BS7" s="25">
        <v>81.72</v>
      </c>
      <c r="BT7" s="25">
        <v>67.97</v>
      </c>
      <c r="BU7" s="25">
        <v>98.64</v>
      </c>
      <c r="BV7" s="25">
        <v>94.78</v>
      </c>
      <c r="BW7" s="25">
        <v>97.59</v>
      </c>
      <c r="BX7" s="25">
        <v>92.17</v>
      </c>
      <c r="BY7" s="25">
        <v>92.83</v>
      </c>
      <c r="BZ7" s="25">
        <v>97.82</v>
      </c>
      <c r="CA7" s="25">
        <v>165.51</v>
      </c>
      <c r="CB7" s="25">
        <v>159.77000000000001</v>
      </c>
      <c r="CC7" s="25">
        <v>156.21</v>
      </c>
      <c r="CD7" s="25">
        <v>156.06</v>
      </c>
      <c r="CE7" s="25">
        <v>172.97</v>
      </c>
      <c r="CF7" s="25">
        <v>178.92</v>
      </c>
      <c r="CG7" s="25">
        <v>181.3</v>
      </c>
      <c r="CH7" s="25">
        <v>181.71</v>
      </c>
      <c r="CI7" s="25">
        <v>188.51</v>
      </c>
      <c r="CJ7" s="25">
        <v>189.43</v>
      </c>
      <c r="CK7" s="25">
        <v>177.56</v>
      </c>
      <c r="CL7" s="25">
        <v>51.65</v>
      </c>
      <c r="CM7" s="25">
        <v>52.43</v>
      </c>
      <c r="CN7" s="25">
        <v>51.87</v>
      </c>
      <c r="CO7" s="25">
        <v>50.42</v>
      </c>
      <c r="CP7" s="25">
        <v>50.46</v>
      </c>
      <c r="CQ7" s="25">
        <v>55.14</v>
      </c>
      <c r="CR7" s="25">
        <v>55.89</v>
      </c>
      <c r="CS7" s="25">
        <v>55.72</v>
      </c>
      <c r="CT7" s="25">
        <v>55.31</v>
      </c>
      <c r="CU7" s="25">
        <v>55.14</v>
      </c>
      <c r="CV7" s="25">
        <v>59.81</v>
      </c>
      <c r="CW7" s="25">
        <v>88.88</v>
      </c>
      <c r="CX7" s="25">
        <v>90.37</v>
      </c>
      <c r="CY7" s="25">
        <v>90.48</v>
      </c>
      <c r="CZ7" s="25">
        <v>90.36</v>
      </c>
      <c r="DA7" s="25">
        <v>89.5</v>
      </c>
      <c r="DB7" s="25">
        <v>81.39</v>
      </c>
      <c r="DC7" s="25">
        <v>81.27</v>
      </c>
      <c r="DD7" s="25">
        <v>81.260000000000005</v>
      </c>
      <c r="DE7" s="25">
        <v>80.36</v>
      </c>
      <c r="DF7" s="25">
        <v>80.13</v>
      </c>
      <c r="DG7" s="25">
        <v>89.42</v>
      </c>
      <c r="DH7" s="25">
        <v>50.45</v>
      </c>
      <c r="DI7" s="25">
        <v>51.44</v>
      </c>
      <c r="DJ7" s="25">
        <v>52.28</v>
      </c>
      <c r="DK7" s="25">
        <v>51.38</v>
      </c>
      <c r="DL7" s="25">
        <v>51.26</v>
      </c>
      <c r="DM7" s="25">
        <v>49.92</v>
      </c>
      <c r="DN7" s="25">
        <v>50.63</v>
      </c>
      <c r="DO7" s="25">
        <v>51.29</v>
      </c>
      <c r="DP7" s="25">
        <v>52.2</v>
      </c>
      <c r="DQ7" s="25">
        <v>52.7</v>
      </c>
      <c r="DR7" s="25">
        <v>52.02</v>
      </c>
      <c r="DS7" s="25">
        <v>39.409999999999997</v>
      </c>
      <c r="DT7" s="25">
        <v>41.74</v>
      </c>
      <c r="DU7" s="25">
        <v>43.7</v>
      </c>
      <c r="DV7" s="25">
        <v>45.06</v>
      </c>
      <c r="DW7" s="25">
        <v>45.95</v>
      </c>
      <c r="DX7" s="25">
        <v>16.88</v>
      </c>
      <c r="DY7" s="25">
        <v>18.28</v>
      </c>
      <c r="DZ7" s="25">
        <v>19.61</v>
      </c>
      <c r="EA7" s="25">
        <v>20.73</v>
      </c>
      <c r="EB7" s="25">
        <v>22.86</v>
      </c>
      <c r="EC7" s="25">
        <v>25.37</v>
      </c>
      <c r="ED7" s="25">
        <v>0.57999999999999996</v>
      </c>
      <c r="EE7" s="25">
        <v>0.66</v>
      </c>
      <c r="EF7" s="25">
        <v>0.66</v>
      </c>
      <c r="EG7" s="25">
        <v>1.18</v>
      </c>
      <c r="EH7" s="25">
        <v>1.19</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2025-01-29T23:42:05Z</cp:lastPrinted>
  <dcterms:created xsi:type="dcterms:W3CDTF">2025-01-24T06:50:42Z</dcterms:created>
  <dcterms:modified xsi:type="dcterms:W3CDTF">2025-02-13T07:46:44Z</dcterms:modified>
  <cp:category/>
</cp:coreProperties>
</file>