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1B113AF8-DB3F-41F2-9CD0-C445C6D6C6C1}" xr6:coauthVersionLast="47" xr6:coauthVersionMax="47" xr10:uidLastSave="{00000000-0000-0000-0000-000000000000}"/>
  <workbookProtection workbookAlgorithmName="SHA-512" workbookHashValue="Cm+if9HyV17VcUFlC2mzyrZqMgpx6COhb874pm++hPDTTxQGYzXQ+iKAr7dKN/0ZviUZ5yuUA7bAlPOo5+zfZg==" workbookSaltValue="nn7BZN2dsF2ZzNzbmwSKbg=="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E85" i="4"/>
  <c r="AT10" i="4"/>
  <c r="I10"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<sst xmlns="http://schemas.openxmlformats.org/spreadsheetml/2006/main" count="236" uniqueCount="118">
  <si>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</si>
  <si>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</si>
  <si>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</si>
  <si>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</si>
  <si>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</si>
  <si>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</si>
  <si>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</si>
  <si>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</si>
  <si>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</si>
  <si>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</si>
  <si>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</si>
  <si>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</si>
  <si>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</si>
  <si>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</si>
  <si>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</si>
  <si>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</si>
  <si>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</si>
  <si>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</si>
  <si>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</si>
  <si>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</si>
  <si>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</si>
  <si>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</si>
  <si>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</si>
  <si>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</si>
  <si>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</si>
  <si>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</si>
  <si>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</si>
  <si>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</si>
  <si>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</si>
  <si>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</si>
  <si>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</si>
  <si>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</si>
  <si>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</si>
  <si>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</si>
  <si>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</si>
  <si>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</si>
  <si>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</si>
  <si>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</si>
  <si>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</si>
  <si>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</si>
  <si>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</si>
  <si>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</si>
  <si>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</si>
  <si>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</si>
  <si>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</si>
  <si>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</si>
  <si>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</si>
  <si>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</si>
  <si>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</si>
  <si>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</si>
  <si>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</si>
  <si>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</si>
  <si>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</si>
  <si>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</si>
  <si>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</si>
  <si>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</si>
  <si>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</si>
  <si>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</si>
  <si>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</si>
  <si>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</si>
  <si>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</si>
  <si>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</si>
  <si>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</si>
  <si>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</si>
  <si>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</si>
  <si>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</si>
  <si>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</si>
  <si>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</si>
  <si>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</si>
  <si>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</si>
  <si>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</si>
  <si>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</si>
  <si>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</si>
  <si>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</si>
  <si>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</si>
  <si>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</si>
  <si>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</si>
  <si>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</si>
  <si>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</si>
  <si>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</si>
  <si>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</si>
  <si>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</si>
  <si>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</si>
  <si>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</si>
  <si>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</si>
  <si>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</si>
  <si>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</si>
  <si>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</si>
  <si>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</si>
  <si>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</si>
  <si>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</si>
  <si>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</si>
  <si>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</si>
  <si>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</si>
  <si>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</si>
  <si>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</si>
  <si>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</si>
  <si>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</si>
  <si>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</si>
  <si>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</si>
  <si>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</si>
  <si>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</si>
  <si>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</si>
  <si>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</si>
  <si>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</si>
  <si>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</si>
  <si>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</si>
  <si>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</si>
  <si>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</si>
  <si>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</si>
  <si>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</si>
  <si>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</si>
  <si>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</si>
  <si>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</si>
  <si>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</si>
  <si>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rPr>
        <sz val="10"/>
        <rFont val="ＭＳ ゴシック"/>
        <family val="3"/>
        <charset val="128"/>
      </rPr>
      <t>【①有形固定資産減価償却率】
　平成31年4月に公営企業会計に移行してから間もないため低い数値となっており、全国平均及び類似団体平均値を下回っている。
【②管渠老朽化率】
　平成15年度から整備を進めているが、年数を経過していないため0％となっている。
【③管渠改善率】
　管渠の改善等を行っていないため②管渠老朽化率と同様に0％となっている。</t>
    </r>
    <r>
      <rPr>
        <sz val="10"/>
        <color rgb="FFFF0000"/>
        <rFont val="ＭＳ ゴシック"/>
        <family val="3"/>
        <charset val="128"/>
      </rPr>
      <t xml:space="preserve">
　</t>
    </r>
    <r>
      <rPr>
        <sz val="10"/>
        <rFont val="ＭＳ ゴシック"/>
        <family val="3"/>
        <charset val="128"/>
      </rPr>
      <t>平成30年度にストックマネジメント計画を策定し、令和5年度に見直しを行った。この計画に基づき、計画的に点検・調査を行い、ライフサイクルコストの低減を図っていく。</t>
    </r>
    <rPh sb="194" eb="196">
      <t>サクテイ</t>
    </rPh>
    <rPh sb="198" eb="200">
      <t>レイワ</t>
    </rPh>
    <rPh sb="201" eb="202">
      <t>ネン</t>
    </rPh>
    <rPh sb="202" eb="203">
      <t>ド</t>
    </rPh>
    <rPh sb="204" eb="206">
      <t>ミナオ</t>
    </rPh>
    <rPh sb="208" eb="209">
      <t>オコナ</t>
    </rPh>
    <rPh sb="214" eb="216">
      <t>ケイカク</t>
    </rPh>
    <phoneticPr fontId="4"/>
  </si>
  <si>
    <t>供用開始からの年数が浅く使用料収入が少ないため、他会計補助金に依存しているところが大きい状況である。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第1次愛西市下水道事業経営戦略を策定した。平成31年4月より公営企業会計に移行し、令和3年度に愛西市汚水適正処理構想の見直しを図った。これらの現状や課題を踏まえ、令和4年度に見直しを行った。今後も経営戦略に基づいて、引き続き経営の健全化・効率化の取り組みを行っていく。</t>
    <rPh sb="254" eb="256">
      <t>レイワ</t>
    </rPh>
    <rPh sb="257" eb="259">
      <t>ネンド</t>
    </rPh>
    <phoneticPr fontId="4"/>
  </si>
  <si>
    <t>【①経常収支比率】
　100％を上回っているが、経常収益の約5割を他会計補助金が占めている。処理区域の拡大により使用料収入も増えているが、他会計補助金に依存している状況である。
【②累積欠損金比率】
　現在0％であるが、今後も引き続き接続率の向上に努める。
【③流動比率】
　100％を上回っているが、供用開始からの年数が浅いことと法適用初年度当初に必要な資金を基金から取り崩し現金化したことが主な要因であり、引き続き収入の確保と経費の削減を進めていく必要がある。
【④企業債残高対事業規模比率】
　類似団体平均値を上回っている状況である。今後も整備が計画されており、企業債残高の減少は見込めない状況である。
【⑤経費回収率】
　昨年度に比べ使用料収入は増加したが、汚水処理費においても人件費、委託料等の経費が増加し、費用の増加額が収入の増加額を上回ったため昨年度より数値が減少した。類似団体平均値を上回っているが、汚水処理費に係る公費負担の割合が大きい状況である。
【⑥汚水処理原価】
　昨年度に比べ有収水量は増加したが、汚水処理費において人件費、委託料等の経費が増加したため、昨年度より数値は増加した。類似団体平均値を下回っているが、⑤経費回収率と同様に汚水処理費に係る公費負担の割合が大きくなっている。今後も経費の削減に努めるとともに接続率の向上を図り、有収水量を増加させていく必要がある。
【⑧水洗化率】
　整備を進め処理区域を拡大しているが、昨年度より減少しているため、使用料収入の増加を図るためにも水洗化率の向上に取り組んでいく必要がある。</t>
    <rPh sb="113" eb="114">
      <t>ヒ</t>
    </rPh>
    <rPh sb="115" eb="116">
      <t>ツヅ</t>
    </rPh>
    <rPh sb="117" eb="119">
      <t>セツゾク</t>
    </rPh>
    <rPh sb="119" eb="120">
      <t>リツ</t>
    </rPh>
    <rPh sb="121" eb="123">
      <t>コウジョウ</t>
    </rPh>
    <rPh sb="124" eb="125">
      <t>ツト</t>
    </rPh>
    <rPh sb="343" eb="346">
      <t>ジンケンヒ</t>
    </rPh>
    <rPh sb="347" eb="350">
      <t>イタクリョウ</t>
    </rPh>
    <rPh sb="350" eb="351">
      <t>トウ</t>
    </rPh>
    <rPh sb="352" eb="354">
      <t>ケイヒ</t>
    </rPh>
    <rPh sb="355" eb="357">
      <t>ゾウカ</t>
    </rPh>
    <rPh sb="359" eb="361">
      <t>ヒヨウ</t>
    </rPh>
    <rPh sb="362" eb="364">
      <t>ゾウカ</t>
    </rPh>
    <rPh sb="364" eb="365">
      <t>ガク</t>
    </rPh>
    <rPh sb="366" eb="368">
      <t>シュウニュウ</t>
    </rPh>
    <rPh sb="369" eb="371">
      <t>ゾウカ</t>
    </rPh>
    <rPh sb="371" eb="372">
      <t>ガク</t>
    </rPh>
    <rPh sb="373" eb="375">
      <t>ウワマワ</t>
    </rPh>
    <rPh sb="387" eb="389">
      <t>ゲンショウ</t>
    </rPh>
    <rPh sb="451" eb="453">
      <t>ユウシュウ</t>
    </rPh>
    <rPh sb="453" eb="455">
      <t>スイリョウ</t>
    </rPh>
    <rPh sb="456" eb="458">
      <t>ゾウカ</t>
    </rPh>
    <rPh sb="471" eb="474">
      <t>ジンケンヒ</t>
    </rPh>
    <rPh sb="475" eb="478">
      <t>イタクリョウ</t>
    </rPh>
    <rPh sb="478" eb="479">
      <t>トウ</t>
    </rPh>
    <rPh sb="480" eb="482">
      <t>ケイヒ</t>
    </rPh>
    <rPh sb="483" eb="485">
      <t>ゾウカ</t>
    </rPh>
    <rPh sb="498" eb="500">
      <t>ゾウカ</t>
    </rPh>
    <rPh sb="511" eb="512">
      <t>シタ</t>
    </rPh>
    <rPh sb="631" eb="63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</si>
</sst>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color rgb="FFFF0000"/>
      <name val="ＭＳ ゴシック"/>
      <family val="3"/>
      <charset val="128"/>
    </font>
    <font>
      <sz val="10"/>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5-4C12-8222-C792F32192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0.08</c:v>
                </c:pt>
                <c:pt idx="4">
                  <c:v>0.06</c:v>
                </c:pt>
              </c:numCache>
            </c:numRef>
          </c:val>
          <c:smooth val="0"/>
          <c:extLst>
            <c:ext xmlns:c16="http://schemas.microsoft.com/office/drawing/2014/chart" uri="{C3380CC4-5D6E-409C-BE32-E72D297353CC}">
              <c16:uniqueId val="{00000001-5F85-4C12-8222-C792F32192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B8-4488-AF3B-1E528AF39C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46.42</c:v>
                </c:pt>
                <c:pt idx="4">
                  <c:v>48</c:v>
                </c:pt>
              </c:numCache>
            </c:numRef>
          </c:val>
          <c:smooth val="0"/>
          <c:extLst>
            <c:ext xmlns:c16="http://schemas.microsoft.com/office/drawing/2014/chart" uri="{C3380CC4-5D6E-409C-BE32-E72D297353CC}">
              <c16:uniqueId val="{00000001-0CB8-4488-AF3B-1E528AF39C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59.68</c:v>
                </c:pt>
                <c:pt idx="1">
                  <c:v>57.71</c:v>
                </c:pt>
                <c:pt idx="2">
                  <c:v>59.32</c:v>
                </c:pt>
                <c:pt idx="3">
                  <c:v>62.76</c:v>
                </c:pt>
                <c:pt idx="4">
                  <c:v>61.46</c:v>
                </c:pt>
              </c:numCache>
            </c:numRef>
          </c:val>
          <c:extLst>
            <c:ext xmlns:c16="http://schemas.microsoft.com/office/drawing/2014/chart" uri="{C3380CC4-5D6E-409C-BE32-E72D297353CC}">
              <c16:uniqueId val="{00000000-204F-4466-B95F-C5BC621C47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63.19</c:v>
                </c:pt>
                <c:pt idx="4">
                  <c:v>58.16</c:v>
                </c:pt>
              </c:numCache>
            </c:numRef>
          </c:val>
          <c:smooth val="0"/>
          <c:extLst>
            <c:ext xmlns:c16="http://schemas.microsoft.com/office/drawing/2014/chart" uri="{C3380CC4-5D6E-409C-BE32-E72D297353CC}">
              <c16:uniqueId val="{00000001-204F-4466-B95F-C5BC621C47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112.12</c:v>
                </c:pt>
                <c:pt idx="1">
                  <c:v>114.81</c:v>
                </c:pt>
                <c:pt idx="2">
                  <c:v>115.21</c:v>
                </c:pt>
                <c:pt idx="3">
                  <c:v>115.72</c:v>
                </c:pt>
                <c:pt idx="4">
                  <c:v>118.58</c:v>
                </c:pt>
              </c:numCache>
            </c:numRef>
          </c:val>
          <c:extLst>
            <c:ext xmlns:c16="http://schemas.microsoft.com/office/drawing/2014/chart" uri="{C3380CC4-5D6E-409C-BE32-E72D297353CC}">
              <c16:uniqueId val="{00000000-873A-4957-AE42-102040CD99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106.52</c:v>
                </c:pt>
                <c:pt idx="4">
                  <c:v>106.57</c:v>
                </c:pt>
              </c:numCache>
            </c:numRef>
          </c:val>
          <c:smooth val="0"/>
          <c:extLst>
            <c:ext xmlns:c16="http://schemas.microsoft.com/office/drawing/2014/chart" uri="{C3380CC4-5D6E-409C-BE32-E72D297353CC}">
              <c16:uniqueId val="{00000001-873A-4957-AE42-102040CD99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2.13</c:v>
                </c:pt>
                <c:pt idx="1">
                  <c:v>4.05</c:v>
                </c:pt>
                <c:pt idx="2">
                  <c:v>5.87</c:v>
                </c:pt>
                <c:pt idx="3">
                  <c:v>7.52</c:v>
                </c:pt>
                <c:pt idx="4">
                  <c:v>9.07</c:v>
                </c:pt>
              </c:numCache>
            </c:numRef>
          </c:val>
          <c:extLst>
            <c:ext xmlns:c16="http://schemas.microsoft.com/office/drawing/2014/chart" uri="{C3380CC4-5D6E-409C-BE32-E72D297353CC}">
              <c16:uniqueId val="{00000000-156F-49E9-ACA0-F7553DCCA9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10.66</c:v>
                </c:pt>
                <c:pt idx="4">
                  <c:v>11.93</c:v>
                </c:pt>
              </c:numCache>
            </c:numRef>
          </c:val>
          <c:smooth val="0"/>
          <c:extLst>
            <c:ext xmlns:c16="http://schemas.microsoft.com/office/drawing/2014/chart" uri="{C3380CC4-5D6E-409C-BE32-E72D297353CC}">
              <c16:uniqueId val="{00000001-156F-49E9-ACA0-F7553DCCA9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9-401C-98D9-162C0FB441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5E09-401C-98D9-162C0FB441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D5-4429-AF99-802F0E4763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c:v>22.09</c:v>
                </c:pt>
                <c:pt idx="4">
                  <c:v>15.09</c:v>
                </c:pt>
              </c:numCache>
            </c:numRef>
          </c:val>
          <c:smooth val="0"/>
          <c:extLst>
            <c:ext xmlns:c16="http://schemas.microsoft.com/office/drawing/2014/chart" uri="{C3380CC4-5D6E-409C-BE32-E72D297353CC}">
              <c16:uniqueId val="{00000001-97D5-4429-AF99-802F0E4763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157.54</c:v>
                </c:pt>
                <c:pt idx="1">
                  <c:v>169.05</c:v>
                </c:pt>
                <c:pt idx="2">
                  <c:v>141.91999999999999</c:v>
                </c:pt>
                <c:pt idx="3">
                  <c:v>148.72</c:v>
                </c:pt>
                <c:pt idx="4">
                  <c:v>141.15</c:v>
                </c:pt>
              </c:numCache>
            </c:numRef>
          </c:val>
          <c:extLst>
            <c:ext xmlns:c16="http://schemas.microsoft.com/office/drawing/2014/chart" uri="{C3380CC4-5D6E-409C-BE32-E72D297353CC}">
              <c16:uniqueId val="{00000000-34E8-4E33-B224-91BB3A8550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136.09</c:v>
                </c:pt>
                <c:pt idx="4">
                  <c:v>124.73</c:v>
                </c:pt>
              </c:numCache>
            </c:numRef>
          </c:val>
          <c:smooth val="0"/>
          <c:extLst>
            <c:ext xmlns:c16="http://schemas.microsoft.com/office/drawing/2014/chart" uri="{C3380CC4-5D6E-409C-BE32-E72D297353CC}">
              <c16:uniqueId val="{00000001-34E8-4E33-B224-91BB3A8550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5176.32</c:v>
                </c:pt>
                <c:pt idx="1">
                  <c:v>4964.92</c:v>
                </c:pt>
                <c:pt idx="2">
                  <c:v>4796.46</c:v>
                </c:pt>
                <c:pt idx="3">
                  <c:v>5001.13</c:v>
                </c:pt>
                <c:pt idx="4">
                  <c:v>4995.33</c:v>
                </c:pt>
              </c:numCache>
            </c:numRef>
          </c:val>
          <c:extLst>
            <c:ext xmlns:c16="http://schemas.microsoft.com/office/drawing/2014/chart" uri="{C3380CC4-5D6E-409C-BE32-E72D297353CC}">
              <c16:uniqueId val="{00000000-DD34-4E04-BA3F-0661238EC2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3637.99</c:v>
                </c:pt>
                <c:pt idx="4">
                  <c:v>3640.95</c:v>
                </c:pt>
              </c:numCache>
            </c:numRef>
          </c:val>
          <c:smooth val="0"/>
          <c:extLst>
            <c:ext xmlns:c16="http://schemas.microsoft.com/office/drawing/2014/chart" uri="{C3380CC4-5D6E-409C-BE32-E72D297353CC}">
              <c16:uniqueId val="{00000001-DD34-4E04-BA3F-0661238EC2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80.06</c:v>
                </c:pt>
                <c:pt idx="1">
                  <c:v>91.14</c:v>
                </c:pt>
                <c:pt idx="2">
                  <c:v>99.11</c:v>
                </c:pt>
                <c:pt idx="3">
                  <c:v>95.44</c:v>
                </c:pt>
                <c:pt idx="4">
                  <c:v>93.29</c:v>
                </c:pt>
              </c:numCache>
            </c:numRef>
          </c:val>
          <c:extLst>
            <c:ext xmlns:c16="http://schemas.microsoft.com/office/drawing/2014/chart" uri="{C3380CC4-5D6E-409C-BE32-E72D297353CC}">
              <c16:uniqueId val="{00000000-1C54-4D11-8183-4C34D66DFA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86.76</c:v>
                </c:pt>
                <c:pt idx="4">
                  <c:v>83.1</c:v>
                </c:pt>
              </c:numCache>
            </c:numRef>
          </c:val>
          <c:smooth val="0"/>
          <c:extLst>
            <c:ext xmlns:c16="http://schemas.microsoft.com/office/drawing/2014/chart" uri="{C3380CC4-5D6E-409C-BE32-E72D297353CC}">
              <c16:uniqueId val="{00000001-1C54-4D11-8183-4C34D66DFA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201.04</c:v>
                </c:pt>
                <c:pt idx="1">
                  <c:v>175.9</c:v>
                </c:pt>
                <c:pt idx="2">
                  <c:v>164.19</c:v>
                </c:pt>
                <c:pt idx="3">
                  <c:v>170.11</c:v>
                </c:pt>
                <c:pt idx="4">
                  <c:v>174.36</c:v>
                </c:pt>
              </c:numCache>
            </c:numRef>
          </c:val>
          <c:extLst>
            <c:ext xmlns:c16="http://schemas.microsoft.com/office/drawing/2014/chart" uri="{C3380CC4-5D6E-409C-BE32-E72D297353CC}">
              <c16:uniqueId val="{00000000-9E0C-43CC-9BB8-DB17F81042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190.07</c:v>
                </c:pt>
                <c:pt idx="4">
                  <c:v>195.4</c:v>
                </c:pt>
              </c:numCache>
            </c:numRef>
          </c:val>
          <c:smooth val="0"/>
          <c:extLst>
            <c:ext xmlns:c16="http://schemas.microsoft.com/office/drawing/2014/chart" uri="{C3380CC4-5D6E-409C-BE32-E72D297353CC}">
              <c16:uniqueId val="{00000001-9E0C-43CC-9BB8-DB17F81042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愛西市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Cb3</v>
      </c>
      <c r="X8" s="39"/>
      <c r="Y8" s="39"/>
      <c r="Z8" s="39"/>
      <c r="AA8" s="39"/>
      <c r="AB8" s="39"/>
      <c r="AC8" s="39"/>
      <c r="AD8" s="40" t="str">
        <f>データ!$M$6</f>
        <v>非設置</v>
      </c>
      <c r="AE8" s="40"/>
      <c r="AF8" s="40"/>
      <c r="AG8" s="40"/>
      <c r="AH8" s="40"/>
      <c r="AI8" s="40"/>
      <c r="AJ8" s="40"/>
      <c r="AK8" s="3"/>
      <c r="AL8" s="41">
        <f>データ!S6</f>
        <v>61128</v>
      </c>
      <c r="AM8" s="41"/>
      <c r="AN8" s="41"/>
      <c r="AO8" s="41"/>
      <c r="AP8" s="41"/>
      <c r="AQ8" s="41"/>
      <c r="AR8" s="41"/>
      <c r="AS8" s="41"/>
      <c r="AT8" s="34">
        <f>データ!T6</f>
        <v>66.680000000000007</v>
      </c>
      <c r="AU8" s="34"/>
      <c r="AV8" s="34"/>
      <c r="AW8" s="34"/>
      <c r="AX8" s="34"/>
      <c r="AY8" s="34"/>
      <c r="AZ8" s="34"/>
      <c r="BA8" s="34"/>
      <c r="BB8" s="34">
        <f>データ!U6</f>
        <v>916.74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46.09</v>
      </c>
      <c r="J10" s="34"/>
      <c r="K10" s="34"/>
      <c r="L10" s="34"/>
      <c r="M10" s="34"/>
      <c r="N10" s="34"/>
      <c r="O10" s="34"/>
      <c r="P10" s="34">
        <f>データ!P6</f>
        <v>38.99</v>
      </c>
      <c r="Q10" s="34"/>
      <c r="R10" s="34"/>
      <c r="S10" s="34"/>
      <c r="T10" s="34"/>
      <c r="U10" s="34"/>
      <c r="V10" s="34"/>
      <c r="W10" s="34">
        <f>データ!Q6</f>
        <v>89.4</v>
      </c>
      <c r="X10" s="34"/>
      <c r="Y10" s="34"/>
      <c r="Z10" s="34"/>
      <c r="AA10" s="34"/>
      <c r="AB10" s="34"/>
      <c r="AC10" s="34"/>
      <c r="AD10" s="41">
        <f>データ!R6</f>
        <v>3300</v>
      </c>
      <c r="AE10" s="41"/>
      <c r="AF10" s="41"/>
      <c r="AG10" s="41"/>
      <c r="AH10" s="41"/>
      <c r="AI10" s="41"/>
      <c r="AJ10" s="41"/>
      <c r="AK10" s="2"/>
      <c r="AL10" s="41">
        <f>データ!V6</f>
        <v>23761</v>
      </c>
      <c r="AM10" s="41"/>
      <c r="AN10" s="41"/>
      <c r="AO10" s="41"/>
      <c r="AP10" s="41"/>
      <c r="AQ10" s="41"/>
      <c r="AR10" s="41"/>
      <c r="AS10" s="41"/>
      <c r="AT10" s="34">
        <f>データ!W6</f>
        <v>4.34</v>
      </c>
      <c r="AU10" s="34"/>
      <c r="AV10" s="34"/>
      <c r="AW10" s="34"/>
      <c r="AX10" s="34"/>
      <c r="AY10" s="34"/>
      <c r="AZ10" s="34"/>
      <c r="BA10" s="34"/>
      <c r="BB10" s="34">
        <f>データ!X6</f>
        <v>5474.88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jqDook9/0d5ljI/qWmP7XqqA57PuQRD7u/s1YI31lf+v6KKMmXpCc/atJspEdtF88U4Vuvxb3rPkdPHn7PbJw==" saltValue="Vs6WLrF5cr9H7yZGnmwu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232327</v>
      </c>
      <c r="D6" s="19">
        <f t="shared" si="3"/>
        <v>46</v>
      </c>
      <c r="E6" s="19">
        <f t="shared" si="3"/>
        <v>17</v>
      </c>
      <c r="F6" s="19">
        <f t="shared" si="3"/>
        <v>1</v>
      </c>
      <c r="G6" s="19">
        <f t="shared" si="3"/>
        <v>0</v>
      </c>
      <c r="H6" s="19" t="str">
        <f t="shared" si="3"/>
        <v>愛知県　愛西市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46.09</v>
      </c>
      <c r="P6" s="20">
        <f t="shared" si="3"/>
        <v>38.99</v>
      </c>
      <c r="Q6" s="20">
        <f t="shared" si="3"/>
        <v>89.4</v>
      </c>
      <c r="R6" s="20">
        <f t="shared" si="3"/>
        <v>3300</v>
      </c>
      <c r="S6" s="20">
        <f t="shared" si="3"/>
        <v>61128</v>
      </c>
      <c r="T6" s="20">
        <f t="shared" si="3"/>
        <v>66.680000000000007</v>
      </c>
      <c r="U6" s="20">
        <f t="shared" si="3"/>
        <v>916.74</v>
      </c>
      <c r="V6" s="20">
        <f t="shared" si="3"/>
        <v>23761</v>
      </c>
      <c r="W6" s="20">
        <f t="shared" si="3"/>
        <v>4.34</v>
      </c>
      <c r="X6" s="20">
        <f t="shared" si="3"/>
        <v>5474.88</v>
      </c>
      <c r="Y6" s="21">
        <f>IF(Y7="",NA(),Y7)</f>
        <v>112.12</v>
      </c>
      <c r="Z6" s="21">
        <f t="shared" ref="Z6:AH6" si="4">IF(Z7="",NA(),Z7)</f>
        <v>114.81</v>
      </c>
      <c r="AA6" s="21">
        <f t="shared" si="4"/>
        <v>115.21</v>
      </c>
      <c r="AB6" s="21">
        <f t="shared" si="4"/>
        <v>115.72</v>
      </c>
      <c r="AC6" s="21">
        <f t="shared" si="4"/>
        <v>118.58</v>
      </c>
      <c r="AD6" s="21">
        <f t="shared" si="4"/>
        <v>101.29</v>
      </c>
      <c r="AE6" s="21">
        <f t="shared" si="4"/>
        <v>105.2</v>
      </c>
      <c r="AF6" s="21">
        <f t="shared" si="4"/>
        <v>102.6</v>
      </c>
      <c r="AG6" s="21">
        <f t="shared" si="4"/>
        <v>106.52</v>
      </c>
      <c r="AH6" s="21">
        <f t="shared" si="4"/>
        <v>106.57</v>
      </c>
      <c r="AI6" s="20" t="str">
        <f>IF(AI7="","",IF(AI7="-","【-】","【"&amp;SUBSTITUTE(TEXT(AI7,"#,##0.00"),"-","△")&amp;"】"))</f>
        <v>【105.91】</v>
      </c>
      <c r="AJ6" s="20">
        <f>IF(AJ7="",NA(),AJ7)</f>
        <v>0</v>
      </c>
      <c r="AK6" s="20">
        <f t="shared" ref="AK6:AS6" si="5">IF(AK7="",NA(),AK7)</f>
        <v>0</v>
      </c>
      <c r="AL6" s="20">
        <f t="shared" si="5"/>
        <v>0</v>
      </c>
      <c r="AM6" s="20">
        <f t="shared" si="5"/>
        <v>0</v>
      </c>
      <c r="AN6" s="20">
        <f t="shared" si="5"/>
        <v>0</v>
      </c>
      <c r="AO6" s="21">
        <f t="shared" si="5"/>
        <v>46.03</v>
      </c>
      <c r="AP6" s="21">
        <f t="shared" si="5"/>
        <v>47.88</v>
      </c>
      <c r="AQ6" s="21">
        <f t="shared" si="5"/>
        <v>55.31</v>
      </c>
      <c r="AR6" s="21">
        <f t="shared" si="5"/>
        <v>22.09</v>
      </c>
      <c r="AS6" s="21">
        <f t="shared" si="5"/>
        <v>15.09</v>
      </c>
      <c r="AT6" s="20" t="str">
        <f>IF(AT7="","",IF(AT7="-","【-】","【"&amp;SUBSTITUTE(TEXT(AT7,"#,##0.00"),"-","△")&amp;"】"))</f>
        <v>【3.03】</v>
      </c>
      <c r="AU6" s="21">
        <f>IF(AU7="",NA(),AU7)</f>
        <v>157.54</v>
      </c>
      <c r="AV6" s="21">
        <f t="shared" ref="AV6:BD6" si="6">IF(AV7="",NA(),AV7)</f>
        <v>169.05</v>
      </c>
      <c r="AW6" s="21">
        <f t="shared" si="6"/>
        <v>141.91999999999999</v>
      </c>
      <c r="AX6" s="21">
        <f t="shared" si="6"/>
        <v>148.72</v>
      </c>
      <c r="AY6" s="21">
        <f t="shared" si="6"/>
        <v>141.15</v>
      </c>
      <c r="AZ6" s="21">
        <f t="shared" si="6"/>
        <v>159.65</v>
      </c>
      <c r="BA6" s="21">
        <f t="shared" si="6"/>
        <v>151.49</v>
      </c>
      <c r="BB6" s="21">
        <f t="shared" si="6"/>
        <v>123.63</v>
      </c>
      <c r="BC6" s="21">
        <f t="shared" si="6"/>
        <v>136.09</v>
      </c>
      <c r="BD6" s="21">
        <f t="shared" si="6"/>
        <v>124.73</v>
      </c>
      <c r="BE6" s="20" t="str">
        <f>IF(BE7="","",IF(BE7="-","【-】","【"&amp;SUBSTITUTE(TEXT(BE7,"#,##0.00"),"-","△")&amp;"】"))</f>
        <v>【78.43】</v>
      </c>
      <c r="BF6" s="21">
        <f>IF(BF7="",NA(),BF7)</f>
        <v>5176.32</v>
      </c>
      <c r="BG6" s="21">
        <f t="shared" ref="BG6:BO6" si="7">IF(BG7="",NA(),BG7)</f>
        <v>4964.92</v>
      </c>
      <c r="BH6" s="21">
        <f t="shared" si="7"/>
        <v>4796.46</v>
      </c>
      <c r="BI6" s="21">
        <f t="shared" si="7"/>
        <v>5001.13</v>
      </c>
      <c r="BJ6" s="21">
        <f t="shared" si="7"/>
        <v>4995.33</v>
      </c>
      <c r="BK6" s="21">
        <f t="shared" si="7"/>
        <v>2154.8200000000002</v>
      </c>
      <c r="BL6" s="21">
        <f t="shared" si="7"/>
        <v>2103.92</v>
      </c>
      <c r="BM6" s="21">
        <f t="shared" si="7"/>
        <v>2411.29</v>
      </c>
      <c r="BN6" s="21">
        <f t="shared" si="7"/>
        <v>3637.99</v>
      </c>
      <c r="BO6" s="21">
        <f t="shared" si="7"/>
        <v>3640.95</v>
      </c>
      <c r="BP6" s="20" t="str">
        <f>IF(BP7="","",IF(BP7="-","【-】","【"&amp;SUBSTITUTE(TEXT(BP7,"#,##0.00"),"-","△")&amp;"】"))</f>
        <v>【630.82】</v>
      </c>
      <c r="BQ6" s="21">
        <f>IF(BQ7="",NA(),BQ7)</f>
        <v>80.06</v>
      </c>
      <c r="BR6" s="21">
        <f t="shared" ref="BR6:BZ6" si="8">IF(BR7="",NA(),BR7)</f>
        <v>91.14</v>
      </c>
      <c r="BS6" s="21">
        <f t="shared" si="8"/>
        <v>99.11</v>
      </c>
      <c r="BT6" s="21">
        <f t="shared" si="8"/>
        <v>95.44</v>
      </c>
      <c r="BU6" s="21">
        <f t="shared" si="8"/>
        <v>93.29</v>
      </c>
      <c r="BV6" s="21">
        <f t="shared" si="8"/>
        <v>73.63</v>
      </c>
      <c r="BW6" s="21">
        <f t="shared" si="8"/>
        <v>83.47</v>
      </c>
      <c r="BX6" s="21">
        <f t="shared" si="8"/>
        <v>79.77</v>
      </c>
      <c r="BY6" s="21">
        <f t="shared" si="8"/>
        <v>86.76</v>
      </c>
      <c r="BZ6" s="21">
        <f t="shared" si="8"/>
        <v>83.1</v>
      </c>
      <c r="CA6" s="20" t="str">
        <f>IF(CA7="","",IF(CA7="-","【-】","【"&amp;SUBSTITUTE(TEXT(CA7,"#,##0.00"),"-","△")&amp;"】"))</f>
        <v>【97.81】</v>
      </c>
      <c r="CB6" s="21">
        <f>IF(CB7="",NA(),CB7)</f>
        <v>201.04</v>
      </c>
      <c r="CC6" s="21">
        <f t="shared" ref="CC6:CK6" si="9">IF(CC7="",NA(),CC7)</f>
        <v>175.9</v>
      </c>
      <c r="CD6" s="21">
        <f t="shared" si="9"/>
        <v>164.19</v>
      </c>
      <c r="CE6" s="21">
        <f t="shared" si="9"/>
        <v>170.11</v>
      </c>
      <c r="CF6" s="21">
        <f t="shared" si="9"/>
        <v>174.36</v>
      </c>
      <c r="CG6" s="21">
        <f t="shared" si="9"/>
        <v>193.18</v>
      </c>
      <c r="CH6" s="21">
        <f t="shared" si="9"/>
        <v>171.43</v>
      </c>
      <c r="CI6" s="21">
        <f t="shared" si="9"/>
        <v>181.45</v>
      </c>
      <c r="CJ6" s="21">
        <f t="shared" si="9"/>
        <v>190.07</v>
      </c>
      <c r="CK6" s="21">
        <f t="shared" si="9"/>
        <v>195.4</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f t="shared" si="10"/>
        <v>45.46</v>
      </c>
      <c r="CU6" s="21">
        <f t="shared" si="10"/>
        <v>46.42</v>
      </c>
      <c r="CV6" s="21">
        <f t="shared" si="10"/>
        <v>48</v>
      </c>
      <c r="CW6" s="20" t="str">
        <f>IF(CW7="","",IF(CW7="-","【-】","【"&amp;SUBSTITUTE(TEXT(CW7,"#,##0.00"),"-","△")&amp;"】"))</f>
        <v>【58.94】</v>
      </c>
      <c r="CX6" s="21">
        <f>IF(CX7="",NA(),CX7)</f>
        <v>59.68</v>
      </c>
      <c r="CY6" s="21">
        <f t="shared" ref="CY6:DG6" si="11">IF(CY7="",NA(),CY7)</f>
        <v>57.71</v>
      </c>
      <c r="CZ6" s="21">
        <f t="shared" si="11"/>
        <v>59.32</v>
      </c>
      <c r="DA6" s="21">
        <f t="shared" si="11"/>
        <v>62.76</v>
      </c>
      <c r="DB6" s="21">
        <f t="shared" si="11"/>
        <v>61.46</v>
      </c>
      <c r="DC6" s="21">
        <f t="shared" si="11"/>
        <v>63.54</v>
      </c>
      <c r="DD6" s="21">
        <f t="shared" si="11"/>
        <v>63.65</v>
      </c>
      <c r="DE6" s="21">
        <f t="shared" si="11"/>
        <v>62.48</v>
      </c>
      <c r="DF6" s="21">
        <f t="shared" si="11"/>
        <v>63.19</v>
      </c>
      <c r="DG6" s="21">
        <f t="shared" si="11"/>
        <v>58.16</v>
      </c>
      <c r="DH6" s="20" t="str">
        <f>IF(DH7="","",IF(DH7="-","【-】","【"&amp;SUBSTITUTE(TEXT(DH7,"#,##0.00"),"-","△")&amp;"】"))</f>
        <v>【95.91】</v>
      </c>
      <c r="DI6" s="21">
        <f>IF(DI7="",NA(),DI7)</f>
        <v>2.13</v>
      </c>
      <c r="DJ6" s="21">
        <f t="shared" ref="DJ6:DR6" si="12">IF(DJ7="",NA(),DJ7)</f>
        <v>4.05</v>
      </c>
      <c r="DK6" s="21">
        <f t="shared" si="12"/>
        <v>5.87</v>
      </c>
      <c r="DL6" s="21">
        <f t="shared" si="12"/>
        <v>7.52</v>
      </c>
      <c r="DM6" s="21">
        <f t="shared" si="12"/>
        <v>9.07</v>
      </c>
      <c r="DN6" s="21">
        <f t="shared" si="12"/>
        <v>4.83</v>
      </c>
      <c r="DO6" s="21">
        <f t="shared" si="12"/>
        <v>6.42</v>
      </c>
      <c r="DP6" s="21">
        <f t="shared" si="12"/>
        <v>8.2799999999999994</v>
      </c>
      <c r="DQ6" s="21">
        <f t="shared" si="12"/>
        <v>10.66</v>
      </c>
      <c r="DR6" s="21">
        <f t="shared" si="12"/>
        <v>11.93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0.05</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0.08</v>
      </c>
      <c r="EN6" s="21">
        <f t="shared" si="14"/>
        <v>0.06</v>
      </c>
      <c r="EO6" s="20" t="str">
        <f>IF(EO7="","",IF(EO7="-","【-】","【"&amp;SUBSTITUTE(TEXT(EO7,"#,##0.00"),"-","△")&amp;"】"))</f>
        <v>【0.22】</v>
      </c>
    </row>
    <row r="7" spans="1:148" s="22" customFormat="1" x14ac:dyDescent="0.2">
      <c r="A7" s="14"/>
      <c r="B7" s="23">
        <v>2023</v>
      </c>
      <c r="C7" s="23">
        <v>232327</v>
      </c>
      <c r="D7" s="23">
        <v>46</v>
      </c>
      <c r="E7" s="23">
        <v>17</v>
      </c>
      <c r="F7" s="23">
        <v>1</v>
      </c>
      <c r="G7" s="23">
        <v>0</v>
      </c>
      <c r="H7" s="23" t="s">
        <v>96</v>
      </c>
      <c r="I7" s="23" t="s">
        <v>97</v>
      </c>
      <c r="J7" s="23" t="s">
        <v>98</v>
      </c>
      <c r="K7" s="23" t="s">
        <v>99</v>
      </c>
      <c r="L7" s="23" t="s">
        <v>100</v>
      </c>
      <c r="M7" s="23" t="s">
        <v>101</v>
      </c>
      <c r="N7" s="24" t="s">
        <v>102</v>
      </c>
      <c r="O7" s="24">
        <v>46.09</v>
      </c>
      <c r="P7" s="24">
        <v>38.99</v>
      </c>
      <c r="Q7" s="24">
        <v>89.4</v>
      </c>
      <c r="R7" s="24">
        <v>3300</v>
      </c>
      <c r="S7" s="24">
        <v>61128</v>
      </c>
      <c r="T7" s="24">
        <v>66.680000000000007</v>
      </c>
      <c r="U7" s="24">
        <v>916.74</v>
      </c>
      <c r="V7" s="24">
        <v>23761</v>
      </c>
      <c r="W7" s="24">
        <v>4.34</v>
      </c>
      <c r="X7" s="24">
        <v>5474.88</v>
      </c>
      <c r="Y7" s="24">
        <v>112.12</v>
      </c>
      <c r="Z7" s="24">
        <v>114.81</v>
      </c>
      <c r="AA7" s="24">
        <v>115.21</v>
      </c>
      <c r="AB7" s="24">
        <v>115.72</v>
      </c>
      <c r="AC7" s="24">
        <v>118.58</v>
      </c>
      <c r="AD7" s="24">
        <v>101.29</v>
      </c>
      <c r="AE7" s="24">
        <v>105.2</v>
      </c>
      <c r="AF7" s="24">
        <v>102.6</v>
      </c>
      <c r="AG7" s="24">
        <v>106.52</v>
      </c>
      <c r="AH7" s="24">
        <v>106.57</v>
      </c>
      <c r="AI7" s="24">
        <v>105.91</v>
      </c>
      <c r="AJ7" s="24">
        <v>0</v>
      </c>
      <c r="AK7" s="24">
        <v>0</v>
      </c>
      <c r="AL7" s="24">
        <v>0</v>
      </c>
      <c r="AM7" s="24">
        <v>0</v>
      </c>
      <c r="AN7" s="24">
        <v>0</v>
      </c>
      <c r="AO7" s="24">
        <v>46.03</v>
      </c>
      <c r="AP7" s="24">
        <v>47.88</v>
      </c>
      <c r="AQ7" s="24">
        <v>55.31</v>
      </c>
      <c r="AR7" s="24">
        <v>22.09</v>
      </c>
      <c r="AS7" s="24">
        <v>15.09</v>
      </c>
      <c r="AT7" s="24">
        <v>3.03</v>
      </c>
      <c r="AU7" s="24">
        <v>157.54</v>
      </c>
      <c r="AV7" s="24">
        <v>169.05</v>
      </c>
      <c r="AW7" s="24">
        <v>141.91999999999999</v>
      </c>
      <c r="AX7" s="24">
        <v>148.72</v>
      </c>
      <c r="AY7" s="24">
        <v>141.15</v>
      </c>
      <c r="AZ7" s="24">
        <v>159.65</v>
      </c>
      <c r="BA7" s="24">
        <v>151.49</v>
      </c>
      <c r="BB7" s="24">
        <v>123.63</v>
      </c>
      <c r="BC7" s="24">
        <v>136.09</v>
      </c>
      <c r="BD7" s="24">
        <v>124.73</v>
      </c>
      <c r="BE7" s="24">
        <v>78.430000000000007</v>
      </c>
      <c r="BF7" s="24">
        <v>5176.32</v>
      </c>
      <c r="BG7" s="24">
        <v>4964.92</v>
      </c>
      <c r="BH7" s="24">
        <v>4796.46</v>
      </c>
      <c r="BI7" s="24">
        <v>5001.13</v>
      </c>
      <c r="BJ7" s="24">
        <v>4995.33</v>
      </c>
      <c r="BK7" s="24">
        <v>2154.8200000000002</v>
      </c>
      <c r="BL7" s="24">
        <v>2103.92</v>
      </c>
      <c r="BM7" s="24">
        <v>2411.29</v>
      </c>
      <c r="BN7" s="24">
        <v>3637.99</v>
      </c>
      <c r="BO7" s="24">
        <v>3640.95</v>
      </c>
      <c r="BP7" s="24">
        <v>630.82000000000005</v>
      </c>
      <c r="BQ7" s="24">
        <v>80.06</v>
      </c>
      <c r="BR7" s="24">
        <v>91.14</v>
      </c>
      <c r="BS7" s="24">
        <v>99.11</v>
      </c>
      <c r="BT7" s="24">
        <v>95.44</v>
      </c>
      <c r="BU7" s="24">
        <v>93.29</v>
      </c>
      <c r="BV7" s="24">
        <v>73.63</v>
      </c>
      <c r="BW7" s="24">
        <v>83.47</v>
      </c>
      <c r="BX7" s="24">
        <v>79.77</v>
      </c>
      <c r="BY7" s="24">
        <v>86.76</v>
      </c>
      <c r="BZ7" s="24">
        <v>83.1</v>
      </c>
      <c r="CA7" s="24">
        <v>97.81</v>
      </c>
      <c r="CB7" s="24">
        <v>201.04</v>
      </c>
      <c r="CC7" s="24">
        <v>175.9</v>
      </c>
      <c r="CD7" s="24">
        <v>164.19</v>
      </c>
      <c r="CE7" s="24">
        <v>170.11</v>
      </c>
      <c r="CF7" s="24">
        <v>174.36</v>
      </c>
      <c r="CG7" s="24">
        <v>193.18</v>
      </c>
      <c r="CH7" s="24">
        <v>171.43</v>
      </c>
      <c r="CI7" s="24">
        <v>181.45</v>
      </c>
      <c r="CJ7" s="24">
        <v>190.07</v>
      </c>
      <c r="CK7" s="24">
        <v>195.4</v>
      </c>
      <c r="CL7" s="24">
        <v>138.75</v>
      </c>
      <c r="CM7" s="24" t="s">
        <v>102</v>
      </c>
      <c r="CN7" s="24" t="s">
        <v>102</v>
      </c>
      <c r="CO7" s="24" t="s">
        <v>102</v>
      </c>
      <c r="CP7" s="24" t="s">
        <v>102</v>
      </c>
      <c r="CQ7" s="24" t="s">
        <v>102</v>
      </c>
      <c r="CR7" s="24">
        <v>41.81</v>
      </c>
      <c r="CS7" s="24">
        <v>44.35</v>
      </c>
      <c r="CT7" s="24">
        <v>45.46</v>
      </c>
      <c r="CU7" s="24">
        <v>46.42</v>
      </c>
      <c r="CV7" s="24">
        <v>48</v>
      </c>
      <c r="CW7" s="24">
        <v>58.94</v>
      </c>
      <c r="CX7" s="24">
        <v>59.68</v>
      </c>
      <c r="CY7" s="24">
        <v>57.71</v>
      </c>
      <c r="CZ7" s="24">
        <v>59.32</v>
      </c>
      <c r="DA7" s="24">
        <v>62.76</v>
      </c>
      <c r="DB7" s="24">
        <v>61.46</v>
      </c>
      <c r="DC7" s="24">
        <v>63.54</v>
      </c>
      <c r="DD7" s="24">
        <v>63.65</v>
      </c>
      <c r="DE7" s="24">
        <v>62.48</v>
      </c>
      <c r="DF7" s="24">
        <v>63.19</v>
      </c>
      <c r="DG7" s="24">
        <v>58.16</v>
      </c>
      <c r="DH7" s="24">
        <v>95.91</v>
      </c>
      <c r="DI7" s="24">
        <v>2.13</v>
      </c>
      <c r="DJ7" s="24">
        <v>4.05</v>
      </c>
      <c r="DK7" s="24">
        <v>5.87</v>
      </c>
      <c r="DL7" s="24">
        <v>7.52</v>
      </c>
      <c r="DM7" s="24">
        <v>9.07</v>
      </c>
      <c r="DN7" s="24">
        <v>4.83</v>
      </c>
      <c r="DO7" s="24">
        <v>6.42</v>
      </c>
      <c r="DP7" s="24">
        <v>8.2799999999999994</v>
      </c>
      <c r="DQ7" s="24">
        <v>10.66</v>
      </c>
      <c r="DR7" s="24">
        <v>11.93</v>
      </c>
      <c r="DS7" s="24">
        <v>41.09</v>
      </c>
      <c r="DT7" s="24">
        <v>0</v>
      </c>
      <c r="DU7" s="24">
        <v>0</v>
      </c>
      <c r="DV7" s="24">
        <v>0</v>
      </c>
      <c r="DW7" s="24">
        <v>0</v>
      </c>
      <c r="DX7" s="24">
        <v>0</v>
      </c>
      <c r="DY7" s="24">
        <v>0</v>
      </c>
      <c r="DZ7" s="24">
        <v>0</v>
      </c>
      <c r="EA7" s="24">
        <v>0</v>
      </c>
      <c r="EB7" s="24">
        <v>0</v>
      </c>
      <c r="EC7" s="24">
        <v>0.05</v>
      </c>
      <c r="ED7" s="24">
        <v>8.68</v>
      </c>
      <c r="EE7" s="24">
        <v>0</v>
      </c>
      <c r="EF7" s="24">
        <v>0</v>
      </c>
      <c r="EG7" s="24">
        <v>0</v>
      </c>
      <c r="EH7" s="24">
        <v>0</v>
      </c>
      <c r="EI7" s="24">
        <v>0</v>
      </c>
      <c r="EJ7" s="24">
        <v>7.0000000000000007E-2</v>
      </c>
      <c r="EK7" s="24">
        <v>0.03</v>
      </c>
      <c r="EL7" s="24">
        <v>0.05</v>
      </c>
      <c r="EM7" s="24">
        <v>0.08</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2025-01-24T07:03:14Z</dcterms:created>
  <dcterms:modified xsi:type="dcterms:W3CDTF">2025-02-14T07:09:57Z</dcterms:modified>
  <cp:category/>
</cp:coreProperties>
</file>