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B88539A5-F060-4053-A5FB-10D5B83C65C1}" xr6:coauthVersionLast="47" xr6:coauthVersionMax="47" xr10:uidLastSave="{00000000-0000-0000-0000-000000000000}"/>
  <workbookProtection workbookAlgorithmName="SHA-512" workbookHashValue="JS754+GlXpN2O2Xon71W0Lv2Nv9tGEeJE6+fBo7HL2MPYHGQZAcET4ku9/l+cI8DGm/8qjHm8+QuLvCQKu4J/Q==" workbookSaltValue="0yJMTpQfFkJhyIzn3aiRdw=="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E85" i="4"/>
  <c r="AT10" i="4"/>
  <c r="I10"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<sst xmlns="http://schemas.openxmlformats.org/spreadsheetml/2006/main" count="231" uniqueCount="115">
  <si>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</si>
  <si>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</si>
  <si>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</si>
  <si>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</si>
  <si>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</si>
  <si>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</si>
  <si>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</si>
  <si>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</si>
  <si>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</si>
  <si>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</si>
  <si>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</si>
  <si>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</si>
  <si>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</si>
  <si>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</si>
  <si>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</si>
  <si>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</si>
  <si>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</si>
  <si>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</si>
  <si>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</si>
  <si>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</si>
  <si>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</si>
  <si>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</si>
  <si>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</si>
  <si>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</si>
  <si>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</si>
  <si>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</si>
  <si>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</si>
  <si>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</si>
  <si>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</si>
  <si>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</si>
  <si>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</si>
  <si>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</si>
  <si>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</si>
  <si>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</si>
  <si>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</si>
  <si>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</si>
  <si>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</si>
  <si>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</si>
  <si>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</si>
  <si>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</si>
  <si>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</si>
  <si>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</si>
  <si>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</si>
  <si>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</si>
  <si>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</si>
  <si>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</si>
  <si>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</si>
  <si>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</si>
  <si>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</si>
  <si>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</si>
  <si>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</si>
  <si>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</si>
  <si>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</si>
  <si>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</si>
  <si>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</si>
  <si>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</si>
  <si>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</si>
  <si>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</si>
  <si>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</si>
  <si>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</si>
  <si>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</si>
  <si>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</si>
  <si>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</si>
  <si>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</si>
  <si>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</si>
  <si>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</si>
  <si>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</si>
  <si>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</si>
  <si>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</si>
  <si>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</si>
  <si>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</si>
  <si>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</si>
  <si>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</si>
  <si>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</si>
  <si>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</si>
  <si>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</si>
  <si>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</si>
  <si>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</si>
  <si>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</si>
  <si>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</si>
  <si>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</si>
  <si>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</si>
  <si>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</si>
  <si>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</si>
  <si>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</si>
  <si>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</si>
  <si>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</si>
  <si>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</si>
  <si>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</si>
  <si>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</si>
  <si>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</si>
  <si>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</si>
  <si>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</si>
  <si>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</si>
  <si>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</si>
  <si>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</si>
  <si>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</si>
  <si>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</si>
  <si>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</si>
  <si>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</si>
  <si>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</si>
  <si>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</si>
  <si>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</si>
  <si>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</si>
  <si>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</si>
  <si>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</si>
  <si>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</si>
  <si>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</si>
  <si>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</si>
  <si>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</si>
  <si>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</si>
  <si>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</si>
  <si>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全国平均と比較すると低い数値となっている。今後、処理場の修繕費は増加傾向となることが想定されるため、修繕費用が平準化となるよう修繕計画を見直す必要がある。
【②累積欠損金比率】
　現在0％であるが、今後も維持管理費削減への取り組みを継続していく。
【③流動比率】
　100％を超えているが、基金取崩しによる現金預金が多いためであり、引き続き収入の確保と事業の効率化等を進めていく必要がある。
【④企業債残高対事業規模比率】
　類似団体及び全国平均と比較して高い数値となっている。企業債年度償還は令和3年度を境に減少傾向となるが、大規模修繕及び今後の機能強化工事を計画的に行う必要がある。
【⑤経費回収率】
　類似団体及び全国平均と比較して高い比率であるが、前年度に比べ人口減少により使用料が減少し、一方で電気料等の増額により汚水処理費が増加し回収率が下降した。引き続き収入の確保と事業の効率化等を進めていく必要がある。
【⑥汚水処理原価】
　類似団体及び全国平均より60円ほど低い原価となっている。有収水量の減少により原価が増額となった。有収水量の減少の要因は、雨量の増加や施設の老朽化に伴う漏水、劣化の進行による不明水の増加が考えられる。
【⑦施設利用率】
　類似団体及び全国平均を下回っており、今後有収水量は減少することが予想される。そのため、今後の接続世帯数を考慮し適正な処理能力を把握した後に、施設の建物及び機器等の耐用年数を踏まえ、統廃合等の広域化、維持管理等の共同化に取り組む必要がある。
【⑧水洗化率】
　類似団体及び全国平均を上回っている。今後も率の向上に努めていく必要がある。</t>
    <rPh sb="21" eb="22">
      <t>ヒク</t>
    </rPh>
    <rPh sb="23" eb="25">
      <t>スウチ</t>
    </rPh>
    <rPh sb="127" eb="129">
      <t>ケイゾク</t>
    </rPh>
    <rPh sb="339" eb="342">
      <t>ゼンネンド</t>
    </rPh>
    <rPh sb="343" eb="344">
      <t>クラ</t>
    </rPh>
    <rPh sb="345" eb="347">
      <t>ジンコウ</t>
    </rPh>
    <rPh sb="347" eb="349">
      <t>ゲンショウ</t>
    </rPh>
    <rPh sb="352" eb="355">
      <t>シヨウリョウ</t>
    </rPh>
    <rPh sb="356" eb="358">
      <t>ゲンショウ</t>
    </rPh>
    <rPh sb="360" eb="362">
      <t>イッポウ</t>
    </rPh>
    <rPh sb="363" eb="365">
      <t>デンキ</t>
    </rPh>
    <rPh sb="365" eb="366">
      <t>リョウ</t>
    </rPh>
    <rPh sb="366" eb="367">
      <t>トウ</t>
    </rPh>
    <rPh sb="368" eb="370">
      <t>ゾウガク</t>
    </rPh>
    <rPh sb="373" eb="375">
      <t>オスイ</t>
    </rPh>
    <rPh sb="375" eb="377">
      <t>ショリ</t>
    </rPh>
    <rPh sb="377" eb="378">
      <t>ヒ</t>
    </rPh>
    <rPh sb="379" eb="381">
      <t>ゾウカ</t>
    </rPh>
    <rPh sb="382" eb="384">
      <t>カイシュウ</t>
    </rPh>
    <rPh sb="384" eb="385">
      <t>リツ</t>
    </rPh>
    <rPh sb="386" eb="388">
      <t>カコウ</t>
    </rPh>
    <rPh sb="449" eb="450">
      <t>ヒク</t>
    </rPh>
    <rPh sb="460" eb="462">
      <t>ユウシュウ</t>
    </rPh>
    <rPh sb="462" eb="464">
      <t>スイリョウ</t>
    </rPh>
    <rPh sb="465" eb="467">
      <t>ゲンショウ</t>
    </rPh>
    <rPh sb="470" eb="472">
      <t>ゲンカ</t>
    </rPh>
    <rPh sb="473" eb="475">
      <t>ゾウガク</t>
    </rPh>
    <rPh sb="480" eb="484">
      <t>ユウシュウスイリョウ</t>
    </rPh>
    <rPh sb="485" eb="487">
      <t>ゲンショウ</t>
    </rPh>
    <rPh sb="488" eb="490">
      <t>ヨウイン</t>
    </rPh>
    <rPh sb="492" eb="494">
      <t>ウリョウ</t>
    </rPh>
    <rPh sb="495" eb="497">
      <t>ゾウカ</t>
    </rPh>
    <rPh sb="498" eb="500">
      <t>シセツ</t>
    </rPh>
    <rPh sb="501" eb="504">
      <t>ロウキュウカ</t>
    </rPh>
    <rPh sb="505" eb="506">
      <t>トモナ</t>
    </rPh>
    <rPh sb="507" eb="509">
      <t>ロウスイ</t>
    </rPh>
    <rPh sb="510" eb="512">
      <t>レッカ</t>
    </rPh>
    <rPh sb="513" eb="515">
      <t>シンコウ</t>
    </rPh>
    <rPh sb="518" eb="520">
      <t>フメイ</t>
    </rPh>
    <rPh sb="520" eb="521">
      <t>スイ</t>
    </rPh>
    <rPh sb="522" eb="524">
      <t>ゾウカ</t>
    </rPh>
    <rPh sb="525" eb="526">
      <t>カンガ</t>
    </rPh>
    <phoneticPr fontId="4"/>
  </si>
  <si>
    <t>法定耐用年数を超えた施設はないが、供用開始から約20年が経過しており、今後、劣化や腐食等によるリスクの回避や、最適整備構想等における計画的な修繕及び機能強化を行っていく。</t>
    <phoneticPr fontId="4"/>
  </si>
  <si>
    <t>供用開始から約20年が経過し、⑧水洗化率は約92％となっているが、今後予想される一般会計繰入金の減少や、施設の老朽化による修繕費用増加が見込まれるため、より一層の接続率向上や汚水処理費の削減に取り組むことが必要である。
　経営戦略については、平成28年度に第1次愛西市下水道事業経営戦略を策定した。平成31年4月より公営企業会計へ移行し、令和3年度に愛西市汚水適正処理構想の見直しを図った。これらの現状や課題を踏まえ、令和4年度に見直しを行った。今後も経営戦略に基づいて、引き続き経営の健全化・効率化の取り組みを行っていく。
　見直し後の経営戦略を踏まえ、下水道事業の健全な運営を確保するため、令和5年度に開催した下水道使用料等検討委員会の答申に基づき上程した下水道使用料の改定議案が議決され令和7年4月1日より新使用料体系を適用する。今後は、概ね3年を目安に、社会情勢や排水需要の動向に応じて下水道使用料等の検討を行う予定である。</t>
    <rPh sb="83" eb="84">
      <t>リツ</t>
    </rPh>
    <rPh sb="128" eb="129">
      <t>ダイ</t>
    </rPh>
    <rPh sb="130" eb="131">
      <t>ツギ</t>
    </rPh>
    <rPh sb="131" eb="132">
      <t>アイ</t>
    </rPh>
    <rPh sb="132" eb="133">
      <t>ニシ</t>
    </rPh>
    <rPh sb="133" eb="134">
      <t>シ</t>
    </rPh>
    <rPh sb="134" eb="137">
      <t>ゲスイドウ</t>
    </rPh>
    <rPh sb="137" eb="139">
      <t>ジギョウ</t>
    </rPh>
    <rPh sb="139" eb="141">
      <t>ケイエイ</t>
    </rPh>
    <rPh sb="141" eb="143">
      <t>センリャク</t>
    </rPh>
    <rPh sb="144" eb="146">
      <t>サクテイ</t>
    </rPh>
    <rPh sb="169" eb="171">
      <t>レイワ</t>
    </rPh>
    <rPh sb="172" eb="174">
      <t>ネンド</t>
    </rPh>
    <rPh sb="175" eb="176">
      <t>アイ</t>
    </rPh>
    <rPh sb="176" eb="177">
      <t>ニシ</t>
    </rPh>
    <rPh sb="177" eb="178">
      <t>シ</t>
    </rPh>
    <rPh sb="178" eb="180">
      <t>オスイ</t>
    </rPh>
    <rPh sb="180" eb="182">
      <t>テキセイ</t>
    </rPh>
    <rPh sb="182" eb="184">
      <t>ショリ</t>
    </rPh>
    <rPh sb="184" eb="186">
      <t>コウソウ</t>
    </rPh>
    <rPh sb="187" eb="189">
      <t>ミナオ</t>
    </rPh>
    <rPh sb="191" eb="192">
      <t>ハカ</t>
    </rPh>
    <rPh sb="199" eb="201">
      <t>ゲンジョウ</t>
    </rPh>
    <rPh sb="202" eb="204">
      <t>カダイ</t>
    </rPh>
    <rPh sb="205" eb="206">
      <t>フ</t>
    </rPh>
    <rPh sb="209" eb="211">
      <t>レイワ</t>
    </rPh>
    <rPh sb="212" eb="214">
      <t>ネンド</t>
    </rPh>
    <rPh sb="215" eb="217">
      <t>ミナオ</t>
    </rPh>
    <rPh sb="219" eb="220">
      <t>オコナ</t>
    </rPh>
    <rPh sb="264" eb="266">
      <t>ミナオ</t>
    </rPh>
    <rPh sb="267" eb="268">
      <t>ゴ</t>
    </rPh>
    <rPh sb="269" eb="271">
      <t>ケイエイ</t>
    </rPh>
    <rPh sb="271" eb="273">
      <t>センリャク</t>
    </rPh>
    <rPh sb="274" eb="275">
      <t>フ</t>
    </rPh>
    <rPh sb="278" eb="281">
      <t>ゲスイドウ</t>
    </rPh>
    <rPh sb="281" eb="283">
      <t>ジギョウ</t>
    </rPh>
    <rPh sb="284" eb="286">
      <t>ケンゼン</t>
    </rPh>
    <rPh sb="287" eb="289">
      <t>ウンエイ</t>
    </rPh>
    <rPh sb="290" eb="292">
      <t>カクホ</t>
    </rPh>
    <rPh sb="297" eb="299">
      <t>レイワ</t>
    </rPh>
    <rPh sb="300" eb="302">
      <t>ネンド</t>
    </rPh>
    <rPh sb="303" eb="305">
      <t>カイサイ</t>
    </rPh>
    <rPh sb="307" eb="310">
      <t>ゲスイドウ</t>
    </rPh>
    <rPh sb="310" eb="313">
      <t>シヨウリョウ</t>
    </rPh>
    <rPh sb="313" eb="314">
      <t>トウ</t>
    </rPh>
    <rPh sb="314" eb="316">
      <t>ケントウ</t>
    </rPh>
    <rPh sb="316" eb="319">
      <t>イインカイ</t>
    </rPh>
    <rPh sb="330" eb="333">
      <t>ゲスイドウ</t>
    </rPh>
    <rPh sb="333" eb="336">
      <t>シヨウリョウ</t>
    </rPh>
    <rPh sb="337" eb="339">
      <t>カイテイ</t>
    </rPh>
    <rPh sb="346" eb="348">
      <t>レイワ</t>
    </rPh>
    <rPh sb="349" eb="350">
      <t>ネン</t>
    </rPh>
    <rPh sb="351" eb="352">
      <t>ガツ</t>
    </rPh>
    <rPh sb="353" eb="354">
      <t>ニチ</t>
    </rPh>
    <rPh sb="356" eb="357">
      <t>シン</t>
    </rPh>
    <rPh sb="357" eb="360">
      <t>シヨウリョウ</t>
    </rPh>
    <rPh sb="360" eb="362">
      <t>タイケイ</t>
    </rPh>
    <rPh sb="363" eb="365">
      <t>テキヨウ</t>
    </rPh>
    <rPh sb="368" eb="370">
      <t>コンゴ</t>
    </rPh>
    <rPh sb="372" eb="373">
      <t>オオム</t>
    </rPh>
    <rPh sb="375" eb="376">
      <t>ネン</t>
    </rPh>
    <rPh sb="377" eb="379">
      <t>メヤス</t>
    </rPh>
    <rPh sb="381" eb="383">
      <t>シャカイ</t>
    </rPh>
    <rPh sb="383" eb="385">
      <t>ジョウセイ</t>
    </rPh>
    <rPh sb="386" eb="388">
      <t>ハイスイ</t>
    </rPh>
    <rPh sb="388" eb="390">
      <t>ジュヨウ</t>
    </rPh>
    <rPh sb="391" eb="393">
      <t>ドウコウ</t>
    </rPh>
    <rPh sb="394" eb="395">
      <t>オウ</t>
    </rPh>
    <rPh sb="397" eb="400">
      <t>ゲスイドウ</t>
    </rPh>
    <rPh sb="400" eb="402">
      <t>シヨウ</t>
    </rPh>
    <rPh sb="402" eb="403">
      <t>リョウ</t>
    </rPh>
    <rPh sb="403" eb="404">
      <t>トウ</t>
    </rPh>
    <rPh sb="405" eb="407">
      <t>ケントウ</t>
    </rPh>
    <rPh sb="408" eb="409">
      <t>オコナ</t>
    </rPh>
    <rPh sb="410" eb="41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</si>
</sst>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EA-4A3A-9586-0128E7BB7C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7CEA-4A3A-9586-0128E7BB7C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49.94</c:v>
                </c:pt>
                <c:pt idx="1">
                  <c:v>46.01</c:v>
                </c:pt>
                <c:pt idx="2">
                  <c:v>46.74</c:v>
                </c:pt>
                <c:pt idx="3">
                  <c:v>45.72</c:v>
                </c:pt>
                <c:pt idx="4">
                  <c:v>43.28</c:v>
                </c:pt>
              </c:numCache>
            </c:numRef>
          </c:val>
          <c:extLst>
            <c:ext xmlns:c16="http://schemas.microsoft.com/office/drawing/2014/chart" uri="{C3380CC4-5D6E-409C-BE32-E72D297353CC}">
              <c16:uniqueId val="{00000000-9DFB-485D-B26E-6C769E90A2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DFB-485D-B26E-6C769E90A2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92.2</c:v>
                </c:pt>
                <c:pt idx="1">
                  <c:v>92.48</c:v>
                </c:pt>
                <c:pt idx="2">
                  <c:v>95.14</c:v>
                </c:pt>
                <c:pt idx="3">
                  <c:v>92.53</c:v>
                </c:pt>
                <c:pt idx="4">
                  <c:v>92.94</c:v>
                </c:pt>
              </c:numCache>
            </c:numRef>
          </c:val>
          <c:extLst>
            <c:ext xmlns:c16="http://schemas.microsoft.com/office/drawing/2014/chart" uri="{C3380CC4-5D6E-409C-BE32-E72D297353CC}">
              <c16:uniqueId val="{00000000-ED3E-4FBB-AB96-8E803872BB5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ED3E-4FBB-AB96-8E803872BB5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105.83</c:v>
                </c:pt>
                <c:pt idx="1">
                  <c:v>106.01</c:v>
                </c:pt>
                <c:pt idx="2">
                  <c:v>112.96</c:v>
                </c:pt>
                <c:pt idx="3">
                  <c:v>106.78</c:v>
                </c:pt>
                <c:pt idx="4">
                  <c:v>104.23</c:v>
                </c:pt>
              </c:numCache>
            </c:numRef>
          </c:val>
          <c:extLst>
            <c:ext xmlns:c16="http://schemas.microsoft.com/office/drawing/2014/chart" uri="{C3380CC4-5D6E-409C-BE32-E72D297353CC}">
              <c16:uniqueId val="{00000000-16D8-47DB-9117-E7D0759EB8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16D8-47DB-9117-E7D0759EB8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5.07</c:v>
                </c:pt>
                <c:pt idx="1">
                  <c:v>10.09</c:v>
                </c:pt>
                <c:pt idx="2">
                  <c:v>13.85</c:v>
                </c:pt>
                <c:pt idx="3">
                  <c:v>17.23</c:v>
                </c:pt>
                <c:pt idx="4">
                  <c:v>20.53</c:v>
                </c:pt>
              </c:numCache>
            </c:numRef>
          </c:val>
          <c:extLst>
            <c:ext xmlns:c16="http://schemas.microsoft.com/office/drawing/2014/chart" uri="{C3380CC4-5D6E-409C-BE32-E72D297353CC}">
              <c16:uniqueId val="{00000000-4068-4CD4-8020-D39CD0D747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4068-4CD4-8020-D39CD0D747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0F-45DD-9776-11A5A6D256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2E0F-45DD-9776-11A5A6D256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08-42F3-BA84-00D9C7A282D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AC08-42F3-BA84-00D9C7A282D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105.67</c:v>
                </c:pt>
                <c:pt idx="1">
                  <c:v>111.01</c:v>
                </c:pt>
                <c:pt idx="2">
                  <c:v>127.13</c:v>
                </c:pt>
                <c:pt idx="3">
                  <c:v>129.21</c:v>
                </c:pt>
                <c:pt idx="4">
                  <c:v>122.6</c:v>
                </c:pt>
              </c:numCache>
            </c:numRef>
          </c:val>
          <c:extLst>
            <c:ext xmlns:c16="http://schemas.microsoft.com/office/drawing/2014/chart" uri="{C3380CC4-5D6E-409C-BE32-E72D297353CC}">
              <c16:uniqueId val="{00000000-2D46-48C6-B1C2-A197344702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2D46-48C6-B1C2-A197344702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1460.21</c:v>
                </c:pt>
                <c:pt idx="1">
                  <c:v>1313.82</c:v>
                </c:pt>
                <c:pt idx="2">
                  <c:v>1180.6600000000001</c:v>
                </c:pt>
                <c:pt idx="3">
                  <c:v>1083.0899999999999</c:v>
                </c:pt>
                <c:pt idx="4">
                  <c:v>969.68</c:v>
                </c:pt>
              </c:numCache>
            </c:numRef>
          </c:val>
          <c:extLst>
            <c:ext xmlns:c16="http://schemas.microsoft.com/office/drawing/2014/chart" uri="{C3380CC4-5D6E-409C-BE32-E72D297353CC}">
              <c16:uniqueId val="{00000000-08E5-45F9-9C6B-0FEB42D747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08E5-45F9-9C6B-0FEB42D747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78.62</c:v>
                </c:pt>
                <c:pt idx="1">
                  <c:v>84.04</c:v>
                </c:pt>
                <c:pt idx="2">
                  <c:v>85.86</c:v>
                </c:pt>
                <c:pt idx="3">
                  <c:v>71.42</c:v>
                </c:pt>
                <c:pt idx="4">
                  <c:v>68.39</c:v>
                </c:pt>
              </c:numCache>
            </c:numRef>
          </c:val>
          <c:extLst>
            <c:ext xmlns:c16="http://schemas.microsoft.com/office/drawing/2014/chart" uri="{C3380CC4-5D6E-409C-BE32-E72D297353CC}">
              <c16:uniqueId val="{00000000-70FF-4446-BB8B-F60ADB42E9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70FF-4446-BB8B-F60ADB42E9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196.33</c:v>
                </c:pt>
                <c:pt idx="1">
                  <c:v>201.69</c:v>
                </c:pt>
                <c:pt idx="2">
                  <c:v>186.05</c:v>
                </c:pt>
                <c:pt idx="3">
                  <c:v>227.72</c:v>
                </c:pt>
                <c:pt idx="4">
                  <c:v>240.6</c:v>
                </c:pt>
              </c:numCache>
            </c:numRef>
          </c:val>
          <c:extLst>
            <c:ext xmlns:c16="http://schemas.microsoft.com/office/drawing/2014/chart" uri="{C3380CC4-5D6E-409C-BE32-E72D297353CC}">
              <c16:uniqueId val="{00000000-913A-4CB2-9430-FDEA98C645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913A-4CB2-9430-FDEA98C645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愛知県　愛西市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46">
        <f>データ!S6</f>
        <v>61128</v>
      </c>
      <c r="AM8" s="46"/>
      <c r="AN8" s="46"/>
      <c r="AO8" s="46"/>
      <c r="AP8" s="46"/>
      <c r="AQ8" s="46"/>
      <c r="AR8" s="46"/>
      <c r="AS8" s="46"/>
      <c r="AT8" s="45">
        <f>データ!T6</f>
        <v>66.680000000000007</v>
      </c>
      <c r="AU8" s="45"/>
      <c r="AV8" s="45"/>
      <c r="AW8" s="45"/>
      <c r="AX8" s="45"/>
      <c r="AY8" s="45"/>
      <c r="AZ8" s="45"/>
      <c r="BA8" s="45"/>
      <c r="BB8" s="45">
        <f>データ!U6</f>
        <v>916.74</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85.03</v>
      </c>
      <c r="J10" s="45"/>
      <c r="K10" s="45"/>
      <c r="L10" s="45"/>
      <c r="M10" s="45"/>
      <c r="N10" s="45"/>
      <c r="O10" s="45"/>
      <c r="P10" s="45">
        <f>データ!P6</f>
        <v>22.39</v>
      </c>
      <c r="Q10" s="45"/>
      <c r="R10" s="45"/>
      <c r="S10" s="45"/>
      <c r="T10" s="45"/>
      <c r="U10" s="45"/>
      <c r="V10" s="45"/>
      <c r="W10" s="45">
        <f>データ!Q6</f>
        <v>96.22</v>
      </c>
      <c r="X10" s="45"/>
      <c r="Y10" s="45"/>
      <c r="Z10" s="45"/>
      <c r="AA10" s="45"/>
      <c r="AB10" s="45"/>
      <c r="AC10" s="45"/>
      <c r="AD10" s="46">
        <f>データ!R6</f>
        <v>4682</v>
      </c>
      <c r="AE10" s="46"/>
      <c r="AF10" s="46"/>
      <c r="AG10" s="46"/>
      <c r="AH10" s="46"/>
      <c r="AI10" s="46"/>
      <c r="AJ10" s="46"/>
      <c r="AK10" s="2"/>
      <c r="AL10" s="46">
        <f>データ!V6</f>
        <v>13647</v>
      </c>
      <c r="AM10" s="46"/>
      <c r="AN10" s="46"/>
      <c r="AO10" s="46"/>
      <c r="AP10" s="46"/>
      <c r="AQ10" s="46"/>
      <c r="AR10" s="46"/>
      <c r="AS10" s="46"/>
      <c r="AT10" s="45">
        <f>データ!W6</f>
        <v>10.63</v>
      </c>
      <c r="AU10" s="45"/>
      <c r="AV10" s="45"/>
      <c r="AW10" s="45"/>
      <c r="AX10" s="45"/>
      <c r="AY10" s="45"/>
      <c r="AZ10" s="45"/>
      <c r="BA10" s="45"/>
      <c r="BB10" s="45">
        <f>データ!X6</f>
        <v>1283.82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WaUZzzOSW6+QeACxtb1oryKIyJTPkss/EITCPzHcM9o+nmEwlCxgq1Lwzr19Pr5F6GBBJHechy+ojOZQZihShw==" saltValue="RhpP+sYcEPQr8l2MVWUb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232327</v>
      </c>
      <c r="D6" s="19">
        <f t="shared" si="3"/>
        <v>46</v>
      </c>
      <c r="E6" s="19">
        <f t="shared" si="3"/>
        <v>17</v>
      </c>
      <c r="F6" s="19">
        <f t="shared" si="3"/>
        <v>5</v>
      </c>
      <c r="G6" s="19">
        <f t="shared" si="3"/>
        <v>0</v>
      </c>
      <c r="H6" s="19" t="str">
        <f t="shared" si="3"/>
        <v>愛知県　愛西市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85.03</v>
      </c>
      <c r="P6" s="20">
        <f t="shared" si="3"/>
        <v>22.39</v>
      </c>
      <c r="Q6" s="20">
        <f t="shared" si="3"/>
        <v>96.22</v>
      </c>
      <c r="R6" s="20">
        <f t="shared" si="3"/>
        <v>4682</v>
      </c>
      <c r="S6" s="20">
        <f t="shared" si="3"/>
        <v>61128</v>
      </c>
      <c r="T6" s="20">
        <f t="shared" si="3"/>
        <v>66.680000000000007</v>
      </c>
      <c r="U6" s="20">
        <f t="shared" si="3"/>
        <v>916.74</v>
      </c>
      <c r="V6" s="20">
        <f t="shared" si="3"/>
        <v>13647</v>
      </c>
      <c r="W6" s="20">
        <f t="shared" si="3"/>
        <v>10.63</v>
      </c>
      <c r="X6" s="20">
        <f t="shared" si="3"/>
        <v>1283.82</v>
      </c>
      <c r="Y6" s="21">
        <f>IF(Y7="",NA(),Y7)</f>
        <v>105.83</v>
      </c>
      <c r="Z6" s="21">
        <f t="shared" ref="Z6:AH6" si="4">IF(Z7="",NA(),Z7)</f>
        <v>106.01</v>
      </c>
      <c r="AA6" s="21">
        <f t="shared" si="4"/>
        <v>112.96</v>
      </c>
      <c r="AB6" s="21">
        <f t="shared" si="4"/>
        <v>106.78</v>
      </c>
      <c r="AC6" s="21">
        <f t="shared" si="4"/>
        <v>104.23</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105.67</v>
      </c>
      <c r="AV6" s="21">
        <f t="shared" ref="AV6:BD6" si="6">IF(AV7="",NA(),AV7)</f>
        <v>111.01</v>
      </c>
      <c r="AW6" s="21">
        <f t="shared" si="6"/>
        <v>127.13</v>
      </c>
      <c r="AX6" s="21">
        <f t="shared" si="6"/>
        <v>129.21</v>
      </c>
      <c r="AY6" s="21">
        <f t="shared" si="6"/>
        <v>122.6</v>
      </c>
      <c r="AZ6" s="21">
        <f t="shared" si="6"/>
        <v>26.99</v>
      </c>
      <c r="BA6" s="21">
        <f t="shared" si="6"/>
        <v>29.13</v>
      </c>
      <c r="BB6" s="21">
        <f t="shared" si="6"/>
        <v>35.69</v>
      </c>
      <c r="BC6" s="21">
        <f t="shared" si="6"/>
        <v>38.4</v>
      </c>
      <c r="BD6" s="21">
        <f t="shared" si="6"/>
        <v>44.04</v>
      </c>
      <c r="BE6" s="20" t="str">
        <f>IF(BE7="","",IF(BE7="-","【-】","【"&amp;SUBSTITUTE(TEXT(BE7,"#,##0.00"),"-","△")&amp;"】"))</f>
        <v>【42.02】</v>
      </c>
      <c r="BF6" s="21">
        <f>IF(BF7="",NA(),BF7)</f>
        <v>1460.21</v>
      </c>
      <c r="BG6" s="21">
        <f t="shared" ref="BG6:BO6" si="7">IF(BG7="",NA(),BG7)</f>
        <v>1313.82</v>
      </c>
      <c r="BH6" s="21">
        <f t="shared" si="7"/>
        <v>1180.6600000000001</v>
      </c>
      <c r="BI6" s="21">
        <f t="shared" si="7"/>
        <v>1083.0899999999999</v>
      </c>
      <c r="BJ6" s="21">
        <f t="shared" si="7"/>
        <v>969.68</v>
      </c>
      <c r="BK6" s="21">
        <f t="shared" si="7"/>
        <v>826.83</v>
      </c>
      <c r="BL6" s="21">
        <f t="shared" si="7"/>
        <v>867.83</v>
      </c>
      <c r="BM6" s="21">
        <f t="shared" si="7"/>
        <v>791.76</v>
      </c>
      <c r="BN6" s="21">
        <f t="shared" si="7"/>
        <v>900.82</v>
      </c>
      <c r="BO6" s="21">
        <f t="shared" si="7"/>
        <v>839.21</v>
      </c>
      <c r="BP6" s="20" t="str">
        <f>IF(BP7="","",IF(BP7="-","【-】","【"&amp;SUBSTITUTE(TEXT(BP7,"#,##0.00"),"-","△")&amp;"】"))</f>
        <v>【785.10】</v>
      </c>
      <c r="BQ6" s="21">
        <f>IF(BQ7="",NA(),BQ7)</f>
        <v>78.62</v>
      </c>
      <c r="BR6" s="21">
        <f t="shared" ref="BR6:BZ6" si="8">IF(BR7="",NA(),BR7)</f>
        <v>84.04</v>
      </c>
      <c r="BS6" s="21">
        <f t="shared" si="8"/>
        <v>85.86</v>
      </c>
      <c r="BT6" s="21">
        <f t="shared" si="8"/>
        <v>71.42</v>
      </c>
      <c r="BU6" s="21">
        <f t="shared" si="8"/>
        <v>68.39</v>
      </c>
      <c r="BV6" s="21">
        <f t="shared" si="8"/>
        <v>57.31</v>
      </c>
      <c r="BW6" s="21">
        <f t="shared" si="8"/>
        <v>57.08</v>
      </c>
      <c r="BX6" s="21">
        <f t="shared" si="8"/>
        <v>56.26</v>
      </c>
      <c r="BY6" s="21">
        <f t="shared" si="8"/>
        <v>52.94</v>
      </c>
      <c r="BZ6" s="21">
        <f t="shared" si="8"/>
        <v>52.05</v>
      </c>
      <c r="CA6" s="20" t="str">
        <f>IF(CA7="","",IF(CA7="-","【-】","【"&amp;SUBSTITUTE(TEXT(CA7,"#,##0.00"),"-","△")&amp;"】"))</f>
        <v>【56.93】</v>
      </c>
      <c r="CB6" s="21">
        <f>IF(CB7="",NA(),CB7)</f>
        <v>196.33</v>
      </c>
      <c r="CC6" s="21">
        <f t="shared" ref="CC6:CK6" si="9">IF(CC7="",NA(),CC7)</f>
        <v>201.69</v>
      </c>
      <c r="CD6" s="21">
        <f t="shared" si="9"/>
        <v>186.05</v>
      </c>
      <c r="CE6" s="21">
        <f t="shared" si="9"/>
        <v>227.72</v>
      </c>
      <c r="CF6" s="21">
        <f t="shared" si="9"/>
        <v>240.6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49.94</v>
      </c>
      <c r="CN6" s="21">
        <f t="shared" ref="CN6:CV6" si="10">IF(CN7="",NA(),CN7)</f>
        <v>46.01</v>
      </c>
      <c r="CO6" s="21">
        <f t="shared" si="10"/>
        <v>46.74</v>
      </c>
      <c r="CP6" s="21">
        <f t="shared" si="10"/>
        <v>45.72</v>
      </c>
      <c r="CQ6" s="21">
        <f t="shared" si="10"/>
        <v>43.28</v>
      </c>
      <c r="CR6" s="21">
        <f t="shared" si="10"/>
        <v>50.14</v>
      </c>
      <c r="CS6" s="21">
        <f t="shared" si="10"/>
        <v>54.83</v>
      </c>
      <c r="CT6" s="21">
        <f t="shared" si="10"/>
        <v>66.53</v>
      </c>
      <c r="CU6" s="21">
        <f t="shared" si="10"/>
        <v>52.35</v>
      </c>
      <c r="CV6" s="21">
        <f t="shared" si="10"/>
        <v>46.25</v>
      </c>
      <c r="CW6" s="20" t="str">
        <f>IF(CW7="","",IF(CW7="-","【-】","【"&amp;SUBSTITUTE(TEXT(CW7,"#,##0.00"),"-","△")&amp;"】"))</f>
        <v>【49.87】</v>
      </c>
      <c r="CX6" s="21">
        <f>IF(CX7="",NA(),CX7)</f>
        <v>92.2</v>
      </c>
      <c r="CY6" s="21">
        <f t="shared" ref="CY6:DG6" si="11">IF(CY7="",NA(),CY7)</f>
        <v>92.48</v>
      </c>
      <c r="CZ6" s="21">
        <f t="shared" si="11"/>
        <v>95.14</v>
      </c>
      <c r="DA6" s="21">
        <f t="shared" si="11"/>
        <v>92.53</v>
      </c>
      <c r="DB6" s="21">
        <f t="shared" si="11"/>
        <v>92.94</v>
      </c>
      <c r="DC6" s="21">
        <f t="shared" si="11"/>
        <v>84.98</v>
      </c>
      <c r="DD6" s="21">
        <f t="shared" si="11"/>
        <v>84.7</v>
      </c>
      <c r="DE6" s="21">
        <f t="shared" si="11"/>
        <v>84.67</v>
      </c>
      <c r="DF6" s="21">
        <f t="shared" si="11"/>
        <v>84.39</v>
      </c>
      <c r="DG6" s="21">
        <f t="shared" si="11"/>
        <v>83.96</v>
      </c>
      <c r="DH6" s="20" t="str">
        <f>IF(DH7="","",IF(DH7="-","【-】","【"&amp;SUBSTITUTE(TEXT(DH7,"#,##0.00"),"-","△")&amp;"】"))</f>
        <v>【87.54】</v>
      </c>
      <c r="DI6" s="21">
        <f>IF(DI7="",NA(),DI7)</f>
        <v>5.07</v>
      </c>
      <c r="DJ6" s="21">
        <f t="shared" ref="DJ6:DR6" si="12">IF(DJ7="",NA(),DJ7)</f>
        <v>10.09</v>
      </c>
      <c r="DK6" s="21">
        <f t="shared" si="12"/>
        <v>13.85</v>
      </c>
      <c r="DL6" s="21">
        <f t="shared" si="12"/>
        <v>17.23</v>
      </c>
      <c r="DM6" s="21">
        <f t="shared" si="12"/>
        <v>20.53</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232327</v>
      </c>
      <c r="D7" s="23">
        <v>46</v>
      </c>
      <c r="E7" s="23">
        <v>17</v>
      </c>
      <c r="F7" s="23">
        <v>5</v>
      </c>
      <c r="G7" s="23">
        <v>0</v>
      </c>
      <c r="H7" s="23" t="s">
        <v>96</v>
      </c>
      <c r="I7" s="23" t="s">
        <v>97</v>
      </c>
      <c r="J7" s="23" t="s">
        <v>98</v>
      </c>
      <c r="K7" s="23" t="s">
        <v>99</v>
      </c>
      <c r="L7" s="23" t="s">
        <v>100</v>
      </c>
      <c r="M7" s="23" t="s">
        <v>101</v>
      </c>
      <c r="N7" s="24" t="s">
        <v>102</v>
      </c>
      <c r="O7" s="24">
        <v>85.03</v>
      </c>
      <c r="P7" s="24">
        <v>22.39</v>
      </c>
      <c r="Q7" s="24">
        <v>96.22</v>
      </c>
      <c r="R7" s="24">
        <v>4682</v>
      </c>
      <c r="S7" s="24">
        <v>61128</v>
      </c>
      <c r="T7" s="24">
        <v>66.680000000000007</v>
      </c>
      <c r="U7" s="24">
        <v>916.74</v>
      </c>
      <c r="V7" s="24">
        <v>13647</v>
      </c>
      <c r="W7" s="24">
        <v>10.63</v>
      </c>
      <c r="X7" s="24">
        <v>1283.82</v>
      </c>
      <c r="Y7" s="24">
        <v>105.83</v>
      </c>
      <c r="Z7" s="24">
        <v>106.01</v>
      </c>
      <c r="AA7" s="24">
        <v>112.96</v>
      </c>
      <c r="AB7" s="24">
        <v>106.78</v>
      </c>
      <c r="AC7" s="24">
        <v>104.23</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105.67</v>
      </c>
      <c r="AV7" s="24">
        <v>111.01</v>
      </c>
      <c r="AW7" s="24">
        <v>127.13</v>
      </c>
      <c r="AX7" s="24">
        <v>129.21</v>
      </c>
      <c r="AY7" s="24">
        <v>122.6</v>
      </c>
      <c r="AZ7" s="24">
        <v>26.99</v>
      </c>
      <c r="BA7" s="24">
        <v>29.13</v>
      </c>
      <c r="BB7" s="24">
        <v>35.69</v>
      </c>
      <c r="BC7" s="24">
        <v>38.4</v>
      </c>
      <c r="BD7" s="24">
        <v>44.04</v>
      </c>
      <c r="BE7" s="24">
        <v>42.02</v>
      </c>
      <c r="BF7" s="24">
        <v>1460.21</v>
      </c>
      <c r="BG7" s="24">
        <v>1313.82</v>
      </c>
      <c r="BH7" s="24">
        <v>1180.6600000000001</v>
      </c>
      <c r="BI7" s="24">
        <v>1083.0899999999999</v>
      </c>
      <c r="BJ7" s="24">
        <v>969.68</v>
      </c>
      <c r="BK7" s="24">
        <v>826.83</v>
      </c>
      <c r="BL7" s="24">
        <v>867.83</v>
      </c>
      <c r="BM7" s="24">
        <v>791.76</v>
      </c>
      <c r="BN7" s="24">
        <v>900.82</v>
      </c>
      <c r="BO7" s="24">
        <v>839.21</v>
      </c>
      <c r="BP7" s="24">
        <v>785.1</v>
      </c>
      <c r="BQ7" s="24">
        <v>78.62</v>
      </c>
      <c r="BR7" s="24">
        <v>84.04</v>
      </c>
      <c r="BS7" s="24">
        <v>85.86</v>
      </c>
      <c r="BT7" s="24">
        <v>71.42</v>
      </c>
      <c r="BU7" s="24">
        <v>68.39</v>
      </c>
      <c r="BV7" s="24">
        <v>57.31</v>
      </c>
      <c r="BW7" s="24">
        <v>57.08</v>
      </c>
      <c r="BX7" s="24">
        <v>56.26</v>
      </c>
      <c r="BY7" s="24">
        <v>52.94</v>
      </c>
      <c r="BZ7" s="24">
        <v>52.05</v>
      </c>
      <c r="CA7" s="24">
        <v>56.93</v>
      </c>
      <c r="CB7" s="24">
        <v>196.33</v>
      </c>
      <c r="CC7" s="24">
        <v>201.69</v>
      </c>
      <c r="CD7" s="24">
        <v>186.05</v>
      </c>
      <c r="CE7" s="24">
        <v>227.72</v>
      </c>
      <c r="CF7" s="24">
        <v>240.6</v>
      </c>
      <c r="CG7" s="24">
        <v>273.52</v>
      </c>
      <c r="CH7" s="24">
        <v>274.99</v>
      </c>
      <c r="CI7" s="24">
        <v>282.08999999999997</v>
      </c>
      <c r="CJ7" s="24">
        <v>303.27999999999997</v>
      </c>
      <c r="CK7" s="24">
        <v>301.86</v>
      </c>
      <c r="CL7" s="24">
        <v>271.14999999999998</v>
      </c>
      <c r="CM7" s="24">
        <v>49.94</v>
      </c>
      <c r="CN7" s="24">
        <v>46.01</v>
      </c>
      <c r="CO7" s="24">
        <v>46.74</v>
      </c>
      <c r="CP7" s="24">
        <v>45.72</v>
      </c>
      <c r="CQ7" s="24">
        <v>43.28</v>
      </c>
      <c r="CR7" s="24">
        <v>50.14</v>
      </c>
      <c r="CS7" s="24">
        <v>54.83</v>
      </c>
      <c r="CT7" s="24">
        <v>66.53</v>
      </c>
      <c r="CU7" s="24">
        <v>52.35</v>
      </c>
      <c r="CV7" s="24">
        <v>46.25</v>
      </c>
      <c r="CW7" s="24">
        <v>49.87</v>
      </c>
      <c r="CX7" s="24">
        <v>92.2</v>
      </c>
      <c r="CY7" s="24">
        <v>92.48</v>
      </c>
      <c r="CZ7" s="24">
        <v>95.14</v>
      </c>
      <c r="DA7" s="24">
        <v>92.53</v>
      </c>
      <c r="DB7" s="24">
        <v>92.94</v>
      </c>
      <c r="DC7" s="24">
        <v>84.98</v>
      </c>
      <c r="DD7" s="24">
        <v>84.7</v>
      </c>
      <c r="DE7" s="24">
        <v>84.67</v>
      </c>
      <c r="DF7" s="24">
        <v>84.39</v>
      </c>
      <c r="DG7" s="24">
        <v>83.96</v>
      </c>
      <c r="DH7" s="24">
        <v>87.54</v>
      </c>
      <c r="DI7" s="24">
        <v>5.07</v>
      </c>
      <c r="DJ7" s="24">
        <v>10.09</v>
      </c>
      <c r="DK7" s="24">
        <v>13.85</v>
      </c>
      <c r="DL7" s="24">
        <v>17.23</v>
      </c>
      <c r="DM7" s="24">
        <v>20.53</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2025-02-14T07:12:14Z</cp:lastPrinted>
  <dcterms:created xsi:type="dcterms:W3CDTF">2025-01-24T07:18:40Z</dcterms:created>
  <dcterms:modified xsi:type="dcterms:W3CDTF">2025-02-14T07:12:21Z</dcterms:modified>
  <cp:category/>
</cp:coreProperties>
</file>