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〇\"/>
    </mc:Choice>
  </mc:AlternateContent>
  <xr:revisionPtr revIDLastSave="0" documentId="13_ncr:1_{58BAB289-45DE-4821-B12D-D5E138F78C51}" xr6:coauthVersionLast="47" xr6:coauthVersionMax="47" xr10:uidLastSave="{00000000-0000-0000-0000-000000000000}"/>
  <workbookProtection workbookAlgorithmName="SHA-512" workbookHashValue="PiuD9D6oaQ6mlnjyczanQfdv5zNLic7UgJ4M85kV3GY6gPmxm9F01YlQiOh4ZnRVjhqof+uaskzmatrpbm6YzA==" workbookSaltValue="NopA8DpcUIRSPjJXwCNdp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AL8" i="4" s="1"/>
  <c r="Q6" i="5"/>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E85" i="4"/>
  <c r="BB10" i="4"/>
  <c r="W10" i="4"/>
  <c r="I10" i="4"/>
  <c r="B10" i="4"/>
  <c r="AD8" i="4"/>
  <c r="W8" i="4"/>
  <c r="P8" i="4"/>
  <c r="I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<sst xmlns="http://schemas.openxmlformats.org/spreadsheetml/2006/main" count="228" uniqueCount="112">
  <si>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</si>
  <si>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</si>
  <si>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</si>
  <si>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</si>
  <si>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</si>
  <si>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</si>
  <si>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</si>
  <si>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</si>
  <si>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</si>
  <si>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</si>
  <si>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</si>
  <si>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</si>
  <si>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</si>
  <si>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</si>
  <si>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</si>
  <si>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</si>
  <si>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</si>
  <si>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</si>
  <si>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</si>
  <si>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</si>
  <si>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</si>
  <si>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</si>
  <si>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</si>
  <si>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</si>
  <si>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</si>
  <si>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</si>
  <si>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</si>
  <si>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</si>
  <si>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</si>
  <si>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</si>
  <si>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</si>
  <si>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</si>
  <si>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</si>
  <si>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</si>
  <si>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</si>
  <si>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</si>
  <si>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</si>
  <si>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</si>
  <si>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</si>
  <si>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</si>
  <si>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</si>
  <si>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</si>
  <si>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</si>
  <si>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</si>
  <si>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</si>
  <si>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</si>
  <si>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</si>
  <si>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</si>
  <si>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</si>
  <si>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</si>
  <si>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</si>
  <si>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</si>
  <si>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</si>
  <si>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</si>
  <si>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</si>
  <si>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</si>
  <si>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</si>
  <si>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</si>
  <si>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</si>
  <si>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</si>
  <si>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</si>
  <si>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</si>
  <si>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</si>
  <si>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</si>
  <si>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</si>
  <si>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</si>
  <si>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</si>
  <si>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</si>
  <si>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</si>
  <si>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</si>
  <si>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</si>
  <si>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</si>
  <si>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</si>
  <si>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</si>
  <si>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</si>
  <si>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</si>
  <si>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</si>
  <si>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</si>
  <si>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</si>
  <si>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</si>
  <si>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</si>
  <si>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</si>
  <si>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</si>
  <si>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</si>
  <si>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</si>
  <si>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</si>
  <si>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</si>
  <si>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</si>
  <si>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</si>
  <si>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</si>
  <si>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</si>
  <si>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</si>
  <si>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</si>
  <si>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</si>
  <si>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</si>
  <si>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</si>
  <si>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</si>
  <si>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</si>
  <si>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</si>
  <si>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</si>
  <si>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</si>
  <si>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</si>
  <si>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</si>
  <si>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</si>
  <si>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</si>
  <si>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</si>
  <si>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</si>
  <si>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</si>
  <si>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</si>
  <si>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sz val="11"/>
        <rFont val="ＭＳ ゴシック"/>
        <family val="3"/>
        <charset val="128"/>
      </rPr>
      <t>・「①有形固定資産減価償却率」は、類似団体や全国平均に比して同程度であるものの「②管路経年化率」は大きく上回っており、管路の半数以上が耐用年数を超過している状況にある。</t>
    </r>
    <r>
      <rPr>
        <sz val="11"/>
        <color rgb="FFFF0000"/>
        <rFont val="ＭＳ ゴシック"/>
        <family val="3"/>
        <charset val="128"/>
      </rPr>
      <t xml:space="preserve">
</t>
    </r>
    <r>
      <rPr>
        <sz val="11"/>
        <rFont val="ＭＳ ゴシック"/>
        <family val="3"/>
        <charset val="128"/>
      </rPr>
      <t>・「③管路更新率」は、平成28年度より「清須市春日地区配水管路等耐震化計画」に基づき、配水管路網の耐震化事業に着手しており、これらの進捗を反映して改善されているものの、管路の耐用年数を考慮すると少なくとも3%程度まで引き上げる必要がある。</t>
    </r>
    <rPh sb="24" eb="26">
      <t>ヘイキン</t>
    </rPh>
    <rPh sb="30" eb="33">
      <t>ドウテイド</t>
    </rPh>
    <rPh sb="49" eb="50">
      <t>オオ</t>
    </rPh>
    <rPh sb="59" eb="61">
      <t>カンロ</t>
    </rPh>
    <rPh sb="62" eb="64">
      <t>ハンスウ</t>
    </rPh>
    <rPh sb="64" eb="66">
      <t>イジョウ</t>
    </rPh>
    <rPh sb="67" eb="71">
      <t>タイヨウネンスウ</t>
    </rPh>
    <rPh sb="72" eb="74">
      <t>チョウカ</t>
    </rPh>
    <rPh sb="78" eb="80">
      <t>ジョウキョウ</t>
    </rPh>
    <phoneticPr fontId="4"/>
  </si>
  <si>
    <r>
      <rPr>
        <sz val="11"/>
        <rFont val="ＭＳ ゴシック"/>
        <family val="3"/>
        <charset val="128"/>
      </rPr>
      <t>・「①経常収支比率」は、有収水量の減少に伴う給水収益の減少や、配水場の維持補修工事などによる費用の増大によって、前年度と比較すると下降したものの黒字を維持している状況にある。
・「②累積欠損金比率」は、欠損金が発生していないことを示している。</t>
    </r>
    <r>
      <rPr>
        <sz val="11"/>
        <color rgb="FFFF0000"/>
        <rFont val="ＭＳ ゴシック"/>
        <family val="3"/>
        <charset val="128"/>
      </rPr>
      <t xml:space="preserve">
</t>
    </r>
    <r>
      <rPr>
        <sz val="11"/>
        <rFont val="ＭＳ ゴシック"/>
        <family val="3"/>
        <charset val="128"/>
      </rPr>
      <t>・「③流動比率」は、安定的とされる200%を下回っているものの、企業債の新規借入れがなく、企業債償還残高の減少に伴い、今後も増加していく見込みである。</t>
    </r>
    <r>
      <rPr>
        <sz val="11"/>
        <color rgb="FFFF0000"/>
        <rFont val="ＭＳ ゴシック"/>
        <family val="3"/>
        <charset val="128"/>
      </rPr>
      <t xml:space="preserve">
</t>
    </r>
    <r>
      <rPr>
        <sz val="11"/>
        <rFont val="ＭＳ ゴシック"/>
        <family val="3"/>
        <charset val="128"/>
      </rPr>
      <t>・「④企業債残高対給水収益比率」は、平成8年度を最後に企業債の借り入れを行っていないため、減少傾向が続いている。</t>
    </r>
    <r>
      <rPr>
        <sz val="11"/>
        <color rgb="FFFF0000"/>
        <rFont val="ＭＳ ゴシック"/>
        <family val="3"/>
        <charset val="128"/>
      </rPr>
      <t xml:space="preserve">
</t>
    </r>
    <r>
      <rPr>
        <sz val="11"/>
        <rFont val="ＭＳ ゴシック"/>
        <family val="3"/>
        <charset val="128"/>
      </rPr>
      <t>・「⑤料金回収率」は全国平均より高く、「⑥給水原価」は全国平均より低いため、一見すると健全であるように思われるものの、「⑥給水原価」が低いのは減価償却費の計上が抑えられているためである（「2. 老朽化の状況について」で詳述）。</t>
    </r>
    <r>
      <rPr>
        <sz val="11"/>
        <color rgb="FFFF0000"/>
        <rFont val="ＭＳ ゴシック"/>
        <family val="3"/>
        <charset val="128"/>
      </rPr>
      <t xml:space="preserve">
</t>
    </r>
    <r>
      <rPr>
        <sz val="11"/>
        <rFont val="ＭＳ ゴシック"/>
        <family val="3"/>
        <charset val="128"/>
      </rPr>
      <t>・「⑦施設利用率」は、給水区域内に配水施設が1箇所のみであり、類似団体や全国の平均値を下回る利用率であるため、施設規模について検討していく必要があると考える。</t>
    </r>
    <r>
      <rPr>
        <sz val="11"/>
        <color rgb="FFFF0000"/>
        <rFont val="ＭＳ ゴシック"/>
        <family val="3"/>
        <charset val="128"/>
      </rPr>
      <t xml:space="preserve">
</t>
    </r>
    <r>
      <rPr>
        <sz val="11"/>
        <rFont val="ＭＳ ゴシック"/>
        <family val="3"/>
        <charset val="128"/>
      </rPr>
      <t>・「⑧有収率」は、毎事業年度95%以上となっており、高い捕捉率と言える。</t>
    </r>
    <rPh sb="31" eb="34">
      <t>ハイスイジョウ</t>
    </rPh>
    <rPh sb="35" eb="41">
      <t>イジホシュウコウジ</t>
    </rPh>
    <rPh sb="56" eb="59">
      <t>ゼンネンド</t>
    </rPh>
    <rPh sb="60" eb="62">
      <t>ヒカク</t>
    </rPh>
    <rPh sb="65" eb="67">
      <t>カコウ</t>
    </rPh>
    <rPh sb="72" eb="74">
      <t>クロジ</t>
    </rPh>
    <rPh sb="75" eb="77">
      <t>イジ</t>
    </rPh>
    <rPh sb="81" eb="83">
      <t>ジョウキョウ</t>
    </rPh>
    <rPh sb="125" eb="129">
      <t>リュウドウヒリツ</t>
    </rPh>
    <rPh sb="167" eb="170">
      <t>キギョウサイ</t>
    </rPh>
    <rPh sb="170" eb="172">
      <t>ショウカン</t>
    </rPh>
    <rPh sb="172" eb="174">
      <t>ザンダカ</t>
    </rPh>
    <rPh sb="175" eb="177">
      <t>ゲンショウ</t>
    </rPh>
    <rPh sb="178" eb="179">
      <t>トモナ</t>
    </rPh>
    <rPh sb="181" eb="183">
      <t>コンゴ</t>
    </rPh>
    <rPh sb="184" eb="186">
      <t>ゾウカ</t>
    </rPh>
    <rPh sb="190" eb="192">
      <t>ミコ</t>
    </rPh>
    <rPh sb="222" eb="224">
      <t>サイゴ</t>
    </rPh>
    <rPh sb="245" eb="247">
      <t>ケイコウ</t>
    </rPh>
    <rPh sb="248" eb="249">
      <t>ツヅ</t>
    </rPh>
    <phoneticPr fontId="4"/>
  </si>
  <si>
    <t>・経常収支は黒字を継続しており、収益的収支（損益計算書）上は健全な状態であるものの、投資とのバランスを大きく欠き、施設の老朽化が深刻な状況となっている。
・流動比率が低いことから更新投資に係る資金調達が課題であり、老朽化に比して十分な更新投資が行えていないことが経営上の課題である。
・更新事業の増加は、収益に与える影響も少なくなく、経営は次第に悪化していくと予想されることから、平成30年度に経営戦略を策定した。
・近隣事業体との事業統合を目指しており、国の木曽川水系に係る水資源開発基本計画（フルプラン）の改定を待って着手する予定である。
・経営戦略は近隣事業体との事業統合のため見直しは予定していないものの、進捗状況を見据え見直しを検討する。</t>
    <rPh sb="221" eb="223">
      <t>メザ</t>
    </rPh>
    <rPh sb="228" eb="229">
      <t>クニ</t>
    </rPh>
    <rPh sb="230" eb="233">
      <t>キソガワ</t>
    </rPh>
    <rPh sb="233" eb="235">
      <t>スイケイ</t>
    </rPh>
    <rPh sb="236" eb="237">
      <t>カカ</t>
    </rPh>
    <rPh sb="238" eb="241">
      <t>ミズシゲン</t>
    </rPh>
    <rPh sb="241" eb="243">
      <t>カイハツ</t>
    </rPh>
    <rPh sb="243" eb="247">
      <t>キホンケイカク</t>
    </rPh>
    <rPh sb="255" eb="257">
      <t>カイテイ</t>
    </rPh>
    <rPh sb="258" eb="259">
      <t>マ</t>
    </rPh>
    <rPh sb="261" eb="263">
      <t>チャクシュ</t>
    </rPh>
    <rPh sb="265" eb="267">
      <t>ヨテイ</t>
    </rPh>
    <rPh sb="278" eb="283">
      <t>キンリンジギョウタイ</t>
    </rPh>
    <rPh sb="285" eb="287">
      <t>ジギョウ</t>
    </rPh>
    <rPh sb="287" eb="289">
      <t>トウゴウ</t>
    </rPh>
    <rPh sb="292" eb="294">
      <t>ミナオ</t>
    </rPh>
    <rPh sb="296" eb="298">
      <t>ヨテイ</t>
    </rPh>
    <rPh sb="307" eb="311">
      <t>シンチョクジョウキョウ</t>
    </rPh>
    <rPh sb="312" eb="314">
      <t>ミス</t>
    </rPh>
    <rPh sb="315" eb="317">
      <t>ミナオ</t>
    </rPh>
    <rPh sb="319" eb="32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</si>
</sst>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1.46</c:v>
                </c:pt>
                <c:pt idx="2">
                  <c:v>1.25</c:v>
                </c:pt>
                <c:pt idx="3">
                  <c:v>0.46</c:v>
                </c:pt>
                <c:pt idx="4">
                  <c:v>0.59</c:v>
                </c:pt>
              </c:numCache>
            </c:numRef>
          </c:val>
          <c:extLst>
            <c:ext xmlns:c16="http://schemas.microsoft.com/office/drawing/2014/chart" uri="{C3380CC4-5D6E-409C-BE32-E72D297353CC}">
              <c16:uniqueId val="{00000000-441D-4E93-B08D-B8FDE4E7E7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441D-4E93-B08D-B8FDE4E7E7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44.61</c:v>
                </c:pt>
                <c:pt idx="1">
                  <c:v>46.39</c:v>
                </c:pt>
                <c:pt idx="2">
                  <c:v>46.25</c:v>
                </c:pt>
                <c:pt idx="3">
                  <c:v>46.33</c:v>
                </c:pt>
                <c:pt idx="4">
                  <c:v>45.81</c:v>
                </c:pt>
              </c:numCache>
            </c:numRef>
          </c:val>
          <c:extLst>
            <c:ext xmlns:c16="http://schemas.microsoft.com/office/drawing/2014/chart" uri="{C3380CC4-5D6E-409C-BE32-E72D297353CC}">
              <c16:uniqueId val="{00000000-CD92-4724-B229-291B781370A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CD92-4724-B229-291B781370A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96.35</c:v>
                </c:pt>
                <c:pt idx="1">
                  <c:v>95.22</c:v>
                </c:pt>
                <c:pt idx="2">
                  <c:v>95.86</c:v>
                </c:pt>
                <c:pt idx="3">
                  <c:v>95.04</c:v>
                </c:pt>
                <c:pt idx="4">
                  <c:v>95.49</c:v>
                </c:pt>
              </c:numCache>
            </c:numRef>
          </c:val>
          <c:extLst>
            <c:ext xmlns:c16="http://schemas.microsoft.com/office/drawing/2014/chart" uri="{C3380CC4-5D6E-409C-BE32-E72D297353CC}">
              <c16:uniqueId val="{00000000-3388-4B56-879B-3224434F6C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3388-4B56-879B-3224434F6C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108.91</c:v>
                </c:pt>
                <c:pt idx="1">
                  <c:v>112.3</c:v>
                </c:pt>
                <c:pt idx="2">
                  <c:v>115.97</c:v>
                </c:pt>
                <c:pt idx="3">
                  <c:v>111.13</c:v>
                </c:pt>
                <c:pt idx="4">
                  <c:v>109.71</c:v>
                </c:pt>
              </c:numCache>
            </c:numRef>
          </c:val>
          <c:extLst>
            <c:ext xmlns:c16="http://schemas.microsoft.com/office/drawing/2014/chart" uri="{C3380CC4-5D6E-409C-BE32-E72D297353CC}">
              <c16:uniqueId val="{00000000-4A86-46C0-9E66-01658E9A5A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4A86-46C0-9E66-01658E9A5A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55.24</c:v>
                </c:pt>
                <c:pt idx="1">
                  <c:v>55</c:v>
                </c:pt>
                <c:pt idx="2">
                  <c:v>51.62</c:v>
                </c:pt>
                <c:pt idx="3">
                  <c:v>52.04</c:v>
                </c:pt>
                <c:pt idx="4">
                  <c:v>52.55</c:v>
                </c:pt>
              </c:numCache>
            </c:numRef>
          </c:val>
          <c:extLst>
            <c:ext xmlns:c16="http://schemas.microsoft.com/office/drawing/2014/chart" uri="{C3380CC4-5D6E-409C-BE32-E72D297353CC}">
              <c16:uniqueId val="{00000000-8138-4C16-8372-D0656395B4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8138-4C16-8372-D0656395B4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61.74</c:v>
                </c:pt>
                <c:pt idx="1">
                  <c:v>61.48</c:v>
                </c:pt>
                <c:pt idx="2">
                  <c:v>56.04</c:v>
                </c:pt>
                <c:pt idx="3">
                  <c:v>55.47</c:v>
                </c:pt>
                <c:pt idx="4">
                  <c:v>56.64</c:v>
                </c:pt>
              </c:numCache>
            </c:numRef>
          </c:val>
          <c:extLst>
            <c:ext xmlns:c16="http://schemas.microsoft.com/office/drawing/2014/chart" uri="{C3380CC4-5D6E-409C-BE32-E72D297353CC}">
              <c16:uniqueId val="{00000000-27B8-42E0-B82B-902B2FCEEE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27B8-42E0-B82B-902B2FCEEE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80-4631-9D14-1F7F3BAB51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1580-4631-9D14-1F7F3BAB51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180.24</c:v>
                </c:pt>
                <c:pt idx="1">
                  <c:v>129.69</c:v>
                </c:pt>
                <c:pt idx="2">
                  <c:v>133.84</c:v>
                </c:pt>
                <c:pt idx="3">
                  <c:v>186.02</c:v>
                </c:pt>
                <c:pt idx="4">
                  <c:v>190.17</c:v>
                </c:pt>
              </c:numCache>
            </c:numRef>
          </c:val>
          <c:extLst>
            <c:ext xmlns:c16="http://schemas.microsoft.com/office/drawing/2014/chart" uri="{C3380CC4-5D6E-409C-BE32-E72D297353CC}">
              <c16:uniqueId val="{00000000-CD9D-4022-8582-47546F2F68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CD9D-4022-8582-47546F2F68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131.84</c:v>
                </c:pt>
                <c:pt idx="1">
                  <c:v>102.99</c:v>
                </c:pt>
                <c:pt idx="2">
                  <c:v>67.900000000000006</c:v>
                </c:pt>
                <c:pt idx="3">
                  <c:v>41.18</c:v>
                </c:pt>
                <c:pt idx="4">
                  <c:v>16.36</c:v>
                </c:pt>
              </c:numCache>
            </c:numRef>
          </c:val>
          <c:extLst>
            <c:ext xmlns:c16="http://schemas.microsoft.com/office/drawing/2014/chart" uri="{C3380CC4-5D6E-409C-BE32-E72D297353CC}">
              <c16:uniqueId val="{00000000-B01C-4D68-B2D1-57BC3404055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B01C-4D68-B2D1-57BC3404055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109.25</c:v>
                </c:pt>
                <c:pt idx="1">
                  <c:v>112.81</c:v>
                </c:pt>
                <c:pt idx="2">
                  <c:v>116.98</c:v>
                </c:pt>
                <c:pt idx="3">
                  <c:v>111.22</c:v>
                </c:pt>
                <c:pt idx="4">
                  <c:v>109.28</c:v>
                </c:pt>
              </c:numCache>
            </c:numRef>
          </c:val>
          <c:extLst>
            <c:ext xmlns:c16="http://schemas.microsoft.com/office/drawing/2014/chart" uri="{C3380CC4-5D6E-409C-BE32-E72D297353CC}">
              <c16:uniqueId val="{00000000-6CF7-498B-9636-FBC8A8921B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6CF7-498B-9636-FBC8A8921B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163.46</c:v>
                </c:pt>
                <c:pt idx="1">
                  <c:v>151.71</c:v>
                </c:pt>
                <c:pt idx="2">
                  <c:v>151.52000000000001</c:v>
                </c:pt>
                <c:pt idx="3">
                  <c:v>158.75</c:v>
                </c:pt>
                <c:pt idx="4">
                  <c:v>160.6</c:v>
                </c:pt>
              </c:numCache>
            </c:numRef>
          </c:val>
          <c:extLst>
            <c:ext xmlns:c16="http://schemas.microsoft.com/office/drawing/2014/chart" uri="{C3380CC4-5D6E-409C-BE32-E72D297353CC}">
              <c16:uniqueId val="{00000000-C8CE-430E-A7D7-01BD05B260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C8CE-430E-A7D7-01BD05B260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愛知県　清須市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2"/>
      <c r="AL8" s="68">
        <f>データ!$R$6</f>
        <v>68891</v>
      </c>
      <c r="AM8" s="68"/>
      <c r="AN8" s="68"/>
      <c r="AO8" s="68"/>
      <c r="AP8" s="68"/>
      <c r="AQ8" s="68"/>
      <c r="AR8" s="68"/>
      <c r="AS8" s="68"/>
      <c r="AT8" s="36">
        <f>データ!$S$6</f>
        <v>17.350000000000001</v>
      </c>
      <c r="AU8" s="37"/>
      <c r="AV8" s="37"/>
      <c r="AW8" s="37"/>
      <c r="AX8" s="37"/>
      <c r="AY8" s="37"/>
      <c r="AZ8" s="37"/>
      <c r="BA8" s="37"/>
      <c r="BB8" s="57">
        <f>データ!$T$6</f>
        <v>3970.66</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94.17</v>
      </c>
      <c r="J10" s="37"/>
      <c r="K10" s="37"/>
      <c r="L10" s="37"/>
      <c r="M10" s="37"/>
      <c r="N10" s="37"/>
      <c r="O10" s="67"/>
      <c r="P10" s="57">
        <f>データ!$P$6</f>
        <v>12.51</v>
      </c>
      <c r="Q10" s="57"/>
      <c r="R10" s="57"/>
      <c r="S10" s="57"/>
      <c r="T10" s="57"/>
      <c r="U10" s="57"/>
      <c r="V10" s="57"/>
      <c r="W10" s="68">
        <f>データ!$Q$6</f>
        <v>2425</v>
      </c>
      <c r="X10" s="68"/>
      <c r="Y10" s="68"/>
      <c r="Z10" s="68"/>
      <c r="AA10" s="68"/>
      <c r="AB10" s="68"/>
      <c r="AC10" s="68"/>
      <c r="AD10" s="2"/>
      <c r="AE10" s="2"/>
      <c r="AF10" s="2"/>
      <c r="AG10" s="2"/>
      <c r="AH10" s="2"/>
      <c r="AI10" s="2"/>
      <c r="AJ10" s="2"/>
      <c r="AK10" s="2"/>
      <c r="AL10" s="68">
        <f>データ!$U$6</f>
        <v>8590</v>
      </c>
      <c r="AM10" s="68"/>
      <c r="AN10" s="68"/>
      <c r="AO10" s="68"/>
      <c r="AP10" s="68"/>
      <c r="AQ10" s="68"/>
      <c r="AR10" s="68"/>
      <c r="AS10" s="68"/>
      <c r="AT10" s="36">
        <f>データ!$V$6</f>
        <v>4.01</v>
      </c>
      <c r="AU10" s="37"/>
      <c r="AV10" s="37"/>
      <c r="AW10" s="37"/>
      <c r="AX10" s="37"/>
      <c r="AY10" s="37"/>
      <c r="AZ10" s="37"/>
      <c r="BA10" s="37"/>
      <c r="BB10" s="57">
        <f>データ!$W$6</f>
        <v>2142.14</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111</v>
      </c>
      <c r="BM66" s="52"/>
      <c r="BN66" s="52"/>
      <c r="BO66" s="52"/>
      <c r="BP66" s="52"/>
      <c r="BQ66" s="52"/>
      <c r="BR66" s="52"/>
      <c r="BS66" s="52"/>
      <c r="BT66" s="52"/>
      <c r="BU66" s="52"/>
      <c r="BV66" s="52"/>
      <c r="BW66" s="52"/>
      <c r="BX66" s="52"/>
      <c r="BY66" s="52"/>
      <c r="BZ66" s="5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iDNNGk3jH3u1vx7QKyv5TMUIASVgR29oyjvmKnJOJ6zD1nM0Y7GBKU660xqj80L1DlOgNE5FrCcVvyTn1ElbQ==" saltValue="6TescI5l2fdJ7EosPrti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232335</v>
      </c>
      <c r="D6" s="20">
        <f t="shared" si="3"/>
        <v>46</v>
      </c>
      <c r="E6" s="20">
        <f t="shared" si="3"/>
        <v>1</v>
      </c>
      <c r="F6" s="20">
        <f t="shared" si="3"/>
        <v>0</v>
      </c>
      <c r="G6" s="20">
        <f t="shared" si="3"/>
        <v>1</v>
      </c>
      <c r="H6" s="20" t="str">
        <f t="shared" si="3"/>
        <v>愛知県　清須市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94.17</v>
      </c>
      <c r="P6" s="21">
        <f t="shared" si="3"/>
        <v>12.51</v>
      </c>
      <c r="Q6" s="21">
        <f t="shared" si="3"/>
        <v>2425</v>
      </c>
      <c r="R6" s="21">
        <f t="shared" si="3"/>
        <v>68891</v>
      </c>
      <c r="S6" s="21">
        <f t="shared" si="3"/>
        <v>17.350000000000001</v>
      </c>
      <c r="T6" s="21">
        <f t="shared" si="3"/>
        <v>3970.66</v>
      </c>
      <c r="U6" s="21">
        <f t="shared" si="3"/>
        <v>8590</v>
      </c>
      <c r="V6" s="21">
        <f t="shared" si="3"/>
        <v>4.01</v>
      </c>
      <c r="W6" s="21">
        <f t="shared" si="3"/>
        <v>2142.14</v>
      </c>
      <c r="X6" s="22">
        <f>IF(X7="",NA(),X7)</f>
        <v>108.91</v>
      </c>
      <c r="Y6" s="22">
        <f t="shared" ref="Y6:AG6" si="4">IF(Y7="",NA(),Y7)</f>
        <v>112.3</v>
      </c>
      <c r="Z6" s="22">
        <f t="shared" si="4"/>
        <v>115.97</v>
      </c>
      <c r="AA6" s="22">
        <f t="shared" si="4"/>
        <v>111.13</v>
      </c>
      <c r="AB6" s="22">
        <f t="shared" si="4"/>
        <v>109.71</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180.24</v>
      </c>
      <c r="AU6" s="22">
        <f t="shared" ref="AU6:BC6" si="6">IF(AU7="",NA(),AU7)</f>
        <v>129.69</v>
      </c>
      <c r="AV6" s="22">
        <f t="shared" si="6"/>
        <v>133.84</v>
      </c>
      <c r="AW6" s="22">
        <f t="shared" si="6"/>
        <v>186.02</v>
      </c>
      <c r="AX6" s="22">
        <f t="shared" si="6"/>
        <v>190.17</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131.84</v>
      </c>
      <c r="BF6" s="22">
        <f t="shared" ref="BF6:BN6" si="7">IF(BF7="",NA(),BF7)</f>
        <v>102.99</v>
      </c>
      <c r="BG6" s="22">
        <f t="shared" si="7"/>
        <v>67.900000000000006</v>
      </c>
      <c r="BH6" s="22">
        <f t="shared" si="7"/>
        <v>41.18</v>
      </c>
      <c r="BI6" s="22">
        <f t="shared" si="7"/>
        <v>16.36</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109.25</v>
      </c>
      <c r="BQ6" s="22">
        <f t="shared" ref="BQ6:BY6" si="8">IF(BQ7="",NA(),BQ7)</f>
        <v>112.81</v>
      </c>
      <c r="BR6" s="22">
        <f t="shared" si="8"/>
        <v>116.98</v>
      </c>
      <c r="BS6" s="22">
        <f t="shared" si="8"/>
        <v>111.22</v>
      </c>
      <c r="BT6" s="22">
        <f t="shared" si="8"/>
        <v>109.28</v>
      </c>
      <c r="BU6" s="22">
        <f t="shared" si="8"/>
        <v>87.11</v>
      </c>
      <c r="BV6" s="22">
        <f t="shared" si="8"/>
        <v>82.78</v>
      </c>
      <c r="BW6" s="22">
        <f t="shared" si="8"/>
        <v>84.82</v>
      </c>
      <c r="BX6" s="22">
        <f t="shared" si="8"/>
        <v>82.29</v>
      </c>
      <c r="BY6" s="22">
        <f t="shared" si="8"/>
        <v>84.16</v>
      </c>
      <c r="BZ6" s="21" t="str">
        <f>IF(BZ7="","",IF(BZ7="-","【-】","【"&amp;SUBSTITUTE(TEXT(BZ7,"#,##0.00"),"-","△")&amp;"】"))</f>
        <v>【97.82】</v>
      </c>
      <c r="CA6" s="22">
        <f>IF(CA7="",NA(),CA7)</f>
        <v>163.46</v>
      </c>
      <c r="CB6" s="22">
        <f t="shared" ref="CB6:CJ6" si="9">IF(CB7="",NA(),CB7)</f>
        <v>151.71</v>
      </c>
      <c r="CC6" s="22">
        <f t="shared" si="9"/>
        <v>151.52000000000001</v>
      </c>
      <c r="CD6" s="22">
        <f t="shared" si="9"/>
        <v>158.75</v>
      </c>
      <c r="CE6" s="22">
        <f t="shared" si="9"/>
        <v>160.6</v>
      </c>
      <c r="CF6" s="22">
        <f t="shared" si="9"/>
        <v>223.98</v>
      </c>
      <c r="CG6" s="22">
        <f t="shared" si="9"/>
        <v>225.09</v>
      </c>
      <c r="CH6" s="22">
        <f t="shared" si="9"/>
        <v>224.82</v>
      </c>
      <c r="CI6" s="22">
        <f t="shared" si="9"/>
        <v>230.85</v>
      </c>
      <c r="CJ6" s="22">
        <f t="shared" si="9"/>
        <v>230.21</v>
      </c>
      <c r="CK6" s="21" t="str">
        <f>IF(CK7="","",IF(CK7="-","【-】","【"&amp;SUBSTITUTE(TEXT(CK7,"#,##0.00"),"-","△")&amp;"】"))</f>
        <v>【177.56】</v>
      </c>
      <c r="CL6" s="22">
        <f>IF(CL7="",NA(),CL7)</f>
        <v>44.61</v>
      </c>
      <c r="CM6" s="22">
        <f t="shared" ref="CM6:CU6" si="10">IF(CM7="",NA(),CM7)</f>
        <v>46.39</v>
      </c>
      <c r="CN6" s="22">
        <f t="shared" si="10"/>
        <v>46.25</v>
      </c>
      <c r="CO6" s="22">
        <f t="shared" si="10"/>
        <v>46.33</v>
      </c>
      <c r="CP6" s="22">
        <f t="shared" si="10"/>
        <v>45.81</v>
      </c>
      <c r="CQ6" s="22">
        <f t="shared" si="10"/>
        <v>49.64</v>
      </c>
      <c r="CR6" s="22">
        <f t="shared" si="10"/>
        <v>49.38</v>
      </c>
      <c r="CS6" s="22">
        <f t="shared" si="10"/>
        <v>50.09</v>
      </c>
      <c r="CT6" s="22">
        <f t="shared" si="10"/>
        <v>50.1</v>
      </c>
      <c r="CU6" s="22">
        <f t="shared" si="10"/>
        <v>49.76</v>
      </c>
      <c r="CV6" s="21" t="str">
        <f>IF(CV7="","",IF(CV7="-","【-】","【"&amp;SUBSTITUTE(TEXT(CV7,"#,##0.00"),"-","△")&amp;"】"))</f>
        <v>【59.81】</v>
      </c>
      <c r="CW6" s="22">
        <f>IF(CW7="",NA(),CW7)</f>
        <v>96.35</v>
      </c>
      <c r="CX6" s="22">
        <f t="shared" ref="CX6:DF6" si="11">IF(CX7="",NA(),CX7)</f>
        <v>95.22</v>
      </c>
      <c r="CY6" s="22">
        <f t="shared" si="11"/>
        <v>95.86</v>
      </c>
      <c r="CZ6" s="22">
        <f t="shared" si="11"/>
        <v>95.04</v>
      </c>
      <c r="DA6" s="22">
        <f t="shared" si="11"/>
        <v>95.49</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55.24</v>
      </c>
      <c r="DI6" s="22">
        <f t="shared" ref="DI6:DQ6" si="12">IF(DI7="",NA(),DI7)</f>
        <v>55</v>
      </c>
      <c r="DJ6" s="22">
        <f t="shared" si="12"/>
        <v>51.62</v>
      </c>
      <c r="DK6" s="22">
        <f t="shared" si="12"/>
        <v>52.04</v>
      </c>
      <c r="DL6" s="22">
        <f t="shared" si="12"/>
        <v>52.55</v>
      </c>
      <c r="DM6" s="22">
        <f t="shared" si="12"/>
        <v>47.31</v>
      </c>
      <c r="DN6" s="22">
        <f t="shared" si="12"/>
        <v>47.5</v>
      </c>
      <c r="DO6" s="22">
        <f t="shared" si="12"/>
        <v>48.41</v>
      </c>
      <c r="DP6" s="22">
        <f t="shared" si="12"/>
        <v>50.02</v>
      </c>
      <c r="DQ6" s="22">
        <f t="shared" si="12"/>
        <v>51.38</v>
      </c>
      <c r="DR6" s="21" t="str">
        <f>IF(DR7="","",IF(DR7="-","【-】","【"&amp;SUBSTITUTE(TEXT(DR7,"#,##0.00"),"-","△")&amp;"】"))</f>
        <v>【52.02】</v>
      </c>
      <c r="DS6" s="22">
        <f>IF(DS7="",NA(),DS7)</f>
        <v>61.74</v>
      </c>
      <c r="DT6" s="22">
        <f t="shared" ref="DT6:EB6" si="13">IF(DT7="",NA(),DT7)</f>
        <v>61.48</v>
      </c>
      <c r="DU6" s="22">
        <f t="shared" si="13"/>
        <v>56.04</v>
      </c>
      <c r="DV6" s="22">
        <f t="shared" si="13"/>
        <v>55.47</v>
      </c>
      <c r="DW6" s="22">
        <f t="shared" si="13"/>
        <v>56.64</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2">
        <f t="shared" ref="EE6:EM6" si="14">IF(EE7="",NA(),EE7)</f>
        <v>1.46</v>
      </c>
      <c r="EF6" s="22">
        <f t="shared" si="14"/>
        <v>1.25</v>
      </c>
      <c r="EG6" s="22">
        <f t="shared" si="14"/>
        <v>0.46</v>
      </c>
      <c r="EH6" s="22">
        <f t="shared" si="14"/>
        <v>0.59</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232335</v>
      </c>
      <c r="D7" s="24">
        <v>46</v>
      </c>
      <c r="E7" s="24">
        <v>1</v>
      </c>
      <c r="F7" s="24">
        <v>0</v>
      </c>
      <c r="G7" s="24">
        <v>1</v>
      </c>
      <c r="H7" s="24" t="s">
        <v>93</v>
      </c>
      <c r="I7" s="24" t="s">
        <v>94</v>
      </c>
      <c r="J7" s="24" t="s">
        <v>95</v>
      </c>
      <c r="K7" s="24" t="s">
        <v>96</v>
      </c>
      <c r="L7" s="24" t="s">
        <v>97</v>
      </c>
      <c r="M7" s="24" t="s">
        <v>98</v>
      </c>
      <c r="N7" s="25" t="s">
        <v>99</v>
      </c>
      <c r="O7" s="25">
        <v>94.17</v>
      </c>
      <c r="P7" s="25">
        <v>12.51</v>
      </c>
      <c r="Q7" s="25">
        <v>2425</v>
      </c>
      <c r="R7" s="25">
        <v>68891</v>
      </c>
      <c r="S7" s="25">
        <v>17.350000000000001</v>
      </c>
      <c r="T7" s="25">
        <v>3970.66</v>
      </c>
      <c r="U7" s="25">
        <v>8590</v>
      </c>
      <c r="V7" s="25">
        <v>4.01</v>
      </c>
      <c r="W7" s="25">
        <v>2142.14</v>
      </c>
      <c r="X7" s="25">
        <v>108.91</v>
      </c>
      <c r="Y7" s="25">
        <v>112.3</v>
      </c>
      <c r="Z7" s="25">
        <v>115.97</v>
      </c>
      <c r="AA7" s="25">
        <v>111.13</v>
      </c>
      <c r="AB7" s="25">
        <v>109.71</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180.24</v>
      </c>
      <c r="AU7" s="25">
        <v>129.69</v>
      </c>
      <c r="AV7" s="25">
        <v>133.84</v>
      </c>
      <c r="AW7" s="25">
        <v>186.02</v>
      </c>
      <c r="AX7" s="25">
        <v>190.17</v>
      </c>
      <c r="AY7" s="25">
        <v>301.04000000000002</v>
      </c>
      <c r="AZ7" s="25">
        <v>305.08</v>
      </c>
      <c r="BA7" s="25">
        <v>305.33999999999997</v>
      </c>
      <c r="BB7" s="25">
        <v>310.01</v>
      </c>
      <c r="BC7" s="25">
        <v>311.12</v>
      </c>
      <c r="BD7" s="25">
        <v>243.36</v>
      </c>
      <c r="BE7" s="25">
        <v>131.84</v>
      </c>
      <c r="BF7" s="25">
        <v>102.99</v>
      </c>
      <c r="BG7" s="25">
        <v>67.900000000000006</v>
      </c>
      <c r="BH7" s="25">
        <v>41.18</v>
      </c>
      <c r="BI7" s="25">
        <v>16.36</v>
      </c>
      <c r="BJ7" s="25">
        <v>551.62</v>
      </c>
      <c r="BK7" s="25">
        <v>585.59</v>
      </c>
      <c r="BL7" s="25">
        <v>561.34</v>
      </c>
      <c r="BM7" s="25">
        <v>538.33000000000004</v>
      </c>
      <c r="BN7" s="25">
        <v>515.14</v>
      </c>
      <c r="BO7" s="25">
        <v>265.93</v>
      </c>
      <c r="BP7" s="25">
        <v>109.25</v>
      </c>
      <c r="BQ7" s="25">
        <v>112.81</v>
      </c>
      <c r="BR7" s="25">
        <v>116.98</v>
      </c>
      <c r="BS7" s="25">
        <v>111.22</v>
      </c>
      <c r="BT7" s="25">
        <v>109.28</v>
      </c>
      <c r="BU7" s="25">
        <v>87.11</v>
      </c>
      <c r="BV7" s="25">
        <v>82.78</v>
      </c>
      <c r="BW7" s="25">
        <v>84.82</v>
      </c>
      <c r="BX7" s="25">
        <v>82.29</v>
      </c>
      <c r="BY7" s="25">
        <v>84.16</v>
      </c>
      <c r="BZ7" s="25">
        <v>97.82</v>
      </c>
      <c r="CA7" s="25">
        <v>163.46</v>
      </c>
      <c r="CB7" s="25">
        <v>151.71</v>
      </c>
      <c r="CC7" s="25">
        <v>151.52000000000001</v>
      </c>
      <c r="CD7" s="25">
        <v>158.75</v>
      </c>
      <c r="CE7" s="25">
        <v>160.6</v>
      </c>
      <c r="CF7" s="25">
        <v>223.98</v>
      </c>
      <c r="CG7" s="25">
        <v>225.09</v>
      </c>
      <c r="CH7" s="25">
        <v>224.82</v>
      </c>
      <c r="CI7" s="25">
        <v>230.85</v>
      </c>
      <c r="CJ7" s="25">
        <v>230.21</v>
      </c>
      <c r="CK7" s="25">
        <v>177.56</v>
      </c>
      <c r="CL7" s="25">
        <v>44.61</v>
      </c>
      <c r="CM7" s="25">
        <v>46.39</v>
      </c>
      <c r="CN7" s="25">
        <v>46.25</v>
      </c>
      <c r="CO7" s="25">
        <v>46.33</v>
      </c>
      <c r="CP7" s="25">
        <v>45.81</v>
      </c>
      <c r="CQ7" s="25">
        <v>49.64</v>
      </c>
      <c r="CR7" s="25">
        <v>49.38</v>
      </c>
      <c r="CS7" s="25">
        <v>50.09</v>
      </c>
      <c r="CT7" s="25">
        <v>50.1</v>
      </c>
      <c r="CU7" s="25">
        <v>49.76</v>
      </c>
      <c r="CV7" s="25">
        <v>59.81</v>
      </c>
      <c r="CW7" s="25">
        <v>96.35</v>
      </c>
      <c r="CX7" s="25">
        <v>95.22</v>
      </c>
      <c r="CY7" s="25">
        <v>95.86</v>
      </c>
      <c r="CZ7" s="25">
        <v>95.04</v>
      </c>
      <c r="DA7" s="25">
        <v>95.49</v>
      </c>
      <c r="DB7" s="25">
        <v>78.09</v>
      </c>
      <c r="DC7" s="25">
        <v>78.010000000000005</v>
      </c>
      <c r="DD7" s="25">
        <v>77.599999999999994</v>
      </c>
      <c r="DE7" s="25">
        <v>77.3</v>
      </c>
      <c r="DF7" s="25">
        <v>76.64</v>
      </c>
      <c r="DG7" s="25">
        <v>89.42</v>
      </c>
      <c r="DH7" s="25">
        <v>55.24</v>
      </c>
      <c r="DI7" s="25">
        <v>55</v>
      </c>
      <c r="DJ7" s="25">
        <v>51.62</v>
      </c>
      <c r="DK7" s="25">
        <v>52.04</v>
      </c>
      <c r="DL7" s="25">
        <v>52.55</v>
      </c>
      <c r="DM7" s="25">
        <v>47.31</v>
      </c>
      <c r="DN7" s="25">
        <v>47.5</v>
      </c>
      <c r="DO7" s="25">
        <v>48.41</v>
      </c>
      <c r="DP7" s="25">
        <v>50.02</v>
      </c>
      <c r="DQ7" s="25">
        <v>51.38</v>
      </c>
      <c r="DR7" s="25">
        <v>52.02</v>
      </c>
      <c r="DS7" s="25">
        <v>61.74</v>
      </c>
      <c r="DT7" s="25">
        <v>61.48</v>
      </c>
      <c r="DU7" s="25">
        <v>56.04</v>
      </c>
      <c r="DV7" s="25">
        <v>55.47</v>
      </c>
      <c r="DW7" s="25">
        <v>56.64</v>
      </c>
      <c r="DX7" s="25">
        <v>16.77</v>
      </c>
      <c r="DY7" s="25">
        <v>17.399999999999999</v>
      </c>
      <c r="DZ7" s="25">
        <v>18.64</v>
      </c>
      <c r="EA7" s="25">
        <v>19.510000000000002</v>
      </c>
      <c r="EB7" s="25">
        <v>21.6</v>
      </c>
      <c r="EC7" s="25">
        <v>25.37</v>
      </c>
      <c r="ED7" s="25">
        <v>0</v>
      </c>
      <c r="EE7" s="25">
        <v>1.46</v>
      </c>
      <c r="EF7" s="25">
        <v>1.25</v>
      </c>
      <c r="EG7" s="25">
        <v>0.46</v>
      </c>
      <c r="EH7" s="25">
        <v>0.59</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2025-02-13T05:19:37Z</cp:lastPrinted>
  <dcterms:created xsi:type="dcterms:W3CDTF">2025-01-24T06:50:42Z</dcterms:created>
  <dcterms:modified xsi:type="dcterms:W3CDTF">2025-02-18T00:29:01Z</dcterms:modified>
  <cp:category/>
</cp:coreProperties>
</file>