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4_市町村回答（02.05〆）\33　清須市　〇\下水道事業（公下）\"/>
    </mc:Choice>
  </mc:AlternateContent>
  <xr:revisionPtr revIDLastSave="0" documentId="13_ncr:1_{F913E4D1-10B6-4143-89A3-846353A3AAFC}" xr6:coauthVersionLast="47" xr6:coauthVersionMax="47" xr10:uidLastSave="{00000000-0000-0000-0000-000000000000}"/>
  <workbookProtection workbookAlgorithmName="SHA-512" workbookHashValue="xXnCchZ924VdHdAozZ2yDSIKfzXxrJXVvrCwgmvrsRkl4odMePrUL2m/G+pSJFCr/RKeYBVblvJSdTcvEtkqTg==" workbookSaltValue="ABObPN3nZWqjR4EBR9YYTA==" workbookSpinCount="100000" lockStructure="1"/>
  <bookViews>
    <workbookView xWindow="-103" yWindow="-103" windowWidth="19543" windowHeight="12497"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<sst xmlns="http://schemas.openxmlformats.org/spreadsheetml/2006/main" count="236" uniqueCount="116">
  <si>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</si>
  <si>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</si>
  <si>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</si>
  <si>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</si>
  <si>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</si>
  <si>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</si>
  <si>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</si>
  <si>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</si>
  <si>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</si>
  <si>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</si>
  <si>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</si>
  <si>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</si>
  <si>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</si>
  <si>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</si>
  <si>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</si>
  <si>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</si>
  <si>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</si>
  <si>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</si>
  <si>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</si>
  <si>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</si>
  <si>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</si>
  <si>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</si>
  <si>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</si>
  <si>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</si>
  <si>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</si>
  <si>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</si>
  <si>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</si>
  <si>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</si>
  <si>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</si>
  <si>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</si>
  <si>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</si>
  <si>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</si>
  <si>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</si>
  <si>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</si>
  <si>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</si>
  <si>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</si>
  <si>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</si>
  <si>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</si>
  <si>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</si>
  <si>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</si>
  <si>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</si>
  <si>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</si>
  <si>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</si>
  <si>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</si>
  <si>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</si>
  <si>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</si>
  <si>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</si>
  <si>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</si>
  <si>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</si>
  <si>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</si>
  <si>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</si>
  <si>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</si>
  <si>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</si>
  <si>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</si>
  <si>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</si>
  <si>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</si>
  <si>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</si>
  <si>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</si>
  <si>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</si>
  <si>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</si>
  <si>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</si>
  <si>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</si>
  <si>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</si>
  <si>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</si>
  <si>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</si>
  <si>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</si>
  <si>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</si>
  <si>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</si>
  <si>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</si>
  <si>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</si>
  <si>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</si>
  <si>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</si>
  <si>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</si>
  <si>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</si>
  <si>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</si>
  <si>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</si>
  <si>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</si>
  <si>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</si>
  <si>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</si>
  <si>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</si>
  <si>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</si>
  <si>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</si>
  <si>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</si>
  <si>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</si>
  <si>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</si>
  <si>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</si>
  <si>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</si>
  <si>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</si>
  <si>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</si>
  <si>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</si>
  <si>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</si>
  <si>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</si>
  <si>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</si>
  <si>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</si>
  <si>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</si>
  <si>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</si>
  <si>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</si>
  <si>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</si>
  <si>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下水道事業</t>
  </si>
  <si>
    <t>公共下水道</t>
  </si>
  <si>
    <t>Cb3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</si>
  <si>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</si>
  <si>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</si>
  <si>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</si>
  <si>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</si>
  <si>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</si>
  <si>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</si>
  <si>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</si>
  <si>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</si>
  <si>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</si>
  <si>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</si>
  <si>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</si>
  <si>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</si>
  <si>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・令和元年度より地方公営企業法の財務規定等を適用（以下「法適化」）し、事業を運営している。
・「①経常収支比率」は、法適化以来103%前後で推移しており黒字を維持している。黒字による純利益は企業の開始時より抱えている欠損金に補填され「②累積欠損金比率」は年々減少しており、今後も同様となる見込みである。
・流動資産の増加率に比して流動負債の増加率が大きいことから「③流動比率」は減少している。流動負債の増加率が大きい要因は、元利均等償還方式による企業債の償還年次の進行により元金償還額が増加しているためであり、企業債残高がピークとなる令和7年度前後までこの傾向が続くと見込まれる。
・「④企業債残高対事業規模比率」は、前年度と比較し微増となった。これはアクションプランにより未普及解消のため面整備を進めており、使用料収入の伸びに比して企業債借入額が多いことによる。また、当市はポンプ場の改良更新等の雨水対策について、汚水事業と同規模で行っていることから類似団体に比べ、高い水準になっていると考えられる。
・「⑤経費回収率」は、有収単価が横ばいであることから「⑥汚水処理原価」の増減によるところが大きく、当年度は受益者負担金の報奨金を始め徴収関係経費が前年度より増加したため減少となった。
・「⑧水洗化率」は、住民基本台帳との突合により水洗化人口を見直したことから減少となった。今後は下水処理区域の拡大による普及人口の増加に伴い、水洗化人口も増加していく見込みである。</t>
    <rPh sb="1" eb="3">
      <t>レイワ</t>
    </rPh>
    <rPh sb="3" eb="5">
      <t>ガンネン</t>
    </rPh>
    <rPh sb="5" eb="6">
      <t>ド</t>
    </rPh>
    <rPh sb="8" eb="10">
      <t>チホウ</t>
    </rPh>
    <rPh sb="10" eb="12">
      <t>コウエイ</t>
    </rPh>
    <rPh sb="12" eb="14">
      <t>キギョウ</t>
    </rPh>
    <rPh sb="14" eb="15">
      <t>ホウ</t>
    </rPh>
    <rPh sb="16" eb="18">
      <t>ザイム</t>
    </rPh>
    <rPh sb="18" eb="20">
      <t>キテイ</t>
    </rPh>
    <rPh sb="20" eb="21">
      <t>ナド</t>
    </rPh>
    <rPh sb="22" eb="24">
      <t>テキヨウ</t>
    </rPh>
    <rPh sb="25" eb="27">
      <t>イカ</t>
    </rPh>
    <rPh sb="35" eb="37">
      <t>ジギョウ</t>
    </rPh>
    <rPh sb="38" eb="40">
      <t>ウンエイ</t>
    </rPh>
    <rPh sb="49" eb="51">
      <t>ケイジョウ</t>
    </rPh>
    <rPh sb="51" eb="53">
      <t>シュウシ</t>
    </rPh>
    <rPh sb="53" eb="55">
      <t>ヒリツ</t>
    </rPh>
    <rPh sb="61" eb="63">
      <t>イライ</t>
    </rPh>
    <rPh sb="67" eb="69">
      <t>ゼンゴ</t>
    </rPh>
    <rPh sb="70" eb="72">
      <t>スイイ</t>
    </rPh>
    <rPh sb="76" eb="78">
      <t>クロジ</t>
    </rPh>
    <rPh sb="79" eb="81">
      <t>イジ</t>
    </rPh>
    <rPh sb="86" eb="88">
      <t>クロジ</t>
    </rPh>
    <rPh sb="91" eb="94">
      <t>ジュンリエキ</t>
    </rPh>
    <rPh sb="95" eb="97">
      <t>キギョウ</t>
    </rPh>
    <rPh sb="98" eb="100">
      <t>カイシ</t>
    </rPh>
    <rPh sb="100" eb="101">
      <t>ジ</t>
    </rPh>
    <rPh sb="103" eb="104">
      <t>カカ</t>
    </rPh>
    <rPh sb="108" eb="111">
      <t>ケッソンキン</t>
    </rPh>
    <rPh sb="112" eb="114">
      <t>ホテン</t>
    </rPh>
    <rPh sb="127" eb="129">
      <t>ネンネン</t>
    </rPh>
    <rPh sb="136" eb="138">
      <t>コンゴ</t>
    </rPh>
    <rPh sb="139" eb="141">
      <t>ドウヨウ</t>
    </rPh>
    <rPh sb="144" eb="146">
      <t>ミコ</t>
    </rPh>
    <rPh sb="153" eb="157">
      <t>リュウドウシサン</t>
    </rPh>
    <rPh sb="158" eb="160">
      <t>ゾウカ</t>
    </rPh>
    <rPh sb="160" eb="161">
      <t>リツ</t>
    </rPh>
    <rPh sb="162" eb="163">
      <t>ヒ</t>
    </rPh>
    <rPh sb="170" eb="173">
      <t>ゾウカリツ</t>
    </rPh>
    <rPh sb="189" eb="191">
      <t>ゲンショウ</t>
    </rPh>
    <rPh sb="196" eb="200">
      <t>リュウドウフサイ</t>
    </rPh>
    <rPh sb="201" eb="204">
      <t>ゾウカリツ</t>
    </rPh>
    <rPh sb="205" eb="206">
      <t>オオ</t>
    </rPh>
    <rPh sb="208" eb="210">
      <t>ヨウイン</t>
    </rPh>
    <rPh sb="255" eb="258">
      <t>キギョウサイ</t>
    </rPh>
    <rPh sb="258" eb="260">
      <t>ザンダカ</t>
    </rPh>
    <rPh sb="267" eb="269">
      <t>レイワ</t>
    </rPh>
    <rPh sb="270" eb="272">
      <t>ネンド</t>
    </rPh>
    <rPh sb="272" eb="274">
      <t>ゼンゴ</t>
    </rPh>
    <rPh sb="278" eb="280">
      <t>ケイコウ</t>
    </rPh>
    <rPh sb="281" eb="282">
      <t>ツヅ</t>
    </rPh>
    <rPh sb="309" eb="312">
      <t>ゼンネンド</t>
    </rPh>
    <rPh sb="313" eb="315">
      <t>ヒカク</t>
    </rPh>
    <rPh sb="316" eb="318">
      <t>ビゾウ</t>
    </rPh>
    <rPh sb="337" eb="340">
      <t>ミフキュウ</t>
    </rPh>
    <rPh sb="340" eb="342">
      <t>カイショウ</t>
    </rPh>
    <rPh sb="345" eb="348">
      <t>メンセイビ</t>
    </rPh>
    <rPh sb="349" eb="350">
      <t>スス</t>
    </rPh>
    <rPh sb="355" eb="360">
      <t>シヨウリョウシュウニュウ</t>
    </rPh>
    <rPh sb="361" eb="362">
      <t>ノ</t>
    </rPh>
    <rPh sb="364" eb="365">
      <t>ヒ</t>
    </rPh>
    <rPh sb="367" eb="370">
      <t>キギョウサイ</t>
    </rPh>
    <rPh sb="370" eb="373">
      <t>カリイレガク</t>
    </rPh>
    <rPh sb="374" eb="375">
      <t>オオ</t>
    </rPh>
    <rPh sb="385" eb="387">
      <t>トウシ</t>
    </rPh>
    <rPh sb="391" eb="392">
      <t>ジョウ</t>
    </rPh>
    <rPh sb="393" eb="395">
      <t>カイリョウ</t>
    </rPh>
    <rPh sb="395" eb="397">
      <t>コウシン</t>
    </rPh>
    <rPh sb="397" eb="398">
      <t>トウ</t>
    </rPh>
    <rPh sb="399" eb="401">
      <t>ウスイ</t>
    </rPh>
    <rPh sb="401" eb="403">
      <t>タイサク</t>
    </rPh>
    <rPh sb="408" eb="410">
      <t>オスイ</t>
    </rPh>
    <rPh sb="410" eb="412">
      <t>ジギョウ</t>
    </rPh>
    <rPh sb="426" eb="428">
      <t>ルイジ</t>
    </rPh>
    <rPh sb="428" eb="430">
      <t>ダンタイ</t>
    </rPh>
    <rPh sb="431" eb="432">
      <t>クラ</t>
    </rPh>
    <rPh sb="434" eb="435">
      <t>タカ</t>
    </rPh>
    <rPh sb="436" eb="438">
      <t>スイジュン</t>
    </rPh>
    <rPh sb="445" eb="446">
      <t>カンガ</t>
    </rPh>
    <rPh sb="463" eb="467">
      <t>ユウシュウタンカ</t>
    </rPh>
    <rPh sb="468" eb="469">
      <t>ヨコ</t>
    </rPh>
    <rPh sb="488" eb="490">
      <t>ゾウゲン</t>
    </rPh>
    <rPh sb="497" eb="498">
      <t>オオ</t>
    </rPh>
    <rPh sb="516" eb="517">
      <t>ハジ</t>
    </rPh>
    <rPh sb="518" eb="522">
      <t>チョウシュウカンケイ</t>
    </rPh>
    <rPh sb="522" eb="524">
      <t>ケイヒ</t>
    </rPh>
    <rPh sb="525" eb="528">
      <t>ゼンネンド</t>
    </rPh>
    <rPh sb="530" eb="532">
      <t>ゾウカ</t>
    </rPh>
    <rPh sb="536" eb="538">
      <t>ゲンショウ</t>
    </rPh>
    <rPh sb="547" eb="550">
      <t>スイセンカ</t>
    </rPh>
    <rPh sb="550" eb="551">
      <t>リツ</t>
    </rPh>
    <rPh sb="554" eb="556">
      <t>ジュウミン</t>
    </rPh>
    <rPh sb="556" eb="558">
      <t>キホン</t>
    </rPh>
    <rPh sb="558" eb="560">
      <t>ダイチョウ</t>
    </rPh>
    <rPh sb="562" eb="564">
      <t>トツゴウ</t>
    </rPh>
    <rPh sb="567" eb="570">
      <t>スイセンカ</t>
    </rPh>
    <rPh sb="570" eb="572">
      <t>ジンコウ</t>
    </rPh>
    <rPh sb="573" eb="575">
      <t>ミナオ</t>
    </rPh>
    <rPh sb="581" eb="583">
      <t>ゲンショウ</t>
    </rPh>
    <rPh sb="588" eb="590">
      <t>コンゴ</t>
    </rPh>
    <rPh sb="591" eb="593">
      <t>ゲスイ</t>
    </rPh>
    <rPh sb="593" eb="595">
      <t>ショリ</t>
    </rPh>
    <rPh sb="595" eb="597">
      <t>クイキ</t>
    </rPh>
    <rPh sb="598" eb="600">
      <t>カクダイ</t>
    </rPh>
    <rPh sb="603" eb="607">
      <t>フキュウジンコウ</t>
    </rPh>
    <rPh sb="608" eb="610">
      <t>ゾウカ</t>
    </rPh>
    <rPh sb="611" eb="612">
      <t>トモナ</t>
    </rPh>
    <rPh sb="614" eb="616">
      <t>スイセン</t>
    </rPh>
    <rPh sb="616" eb="617">
      <t>カ</t>
    </rPh>
    <rPh sb="617" eb="619">
      <t>ジンコウ</t>
    </rPh>
    <rPh sb="620" eb="622">
      <t>ゾウカ</t>
    </rPh>
    <rPh sb="626" eb="628">
      <t>ミコ</t>
    </rPh>
    <phoneticPr fontId="4"/>
  </si>
  <si>
    <t>・「➀有形固定資産減価償却率」は13.01%であり、法適化以来類似団体と同様の動きとなっている。
・「②管渠老朽化率」は、汚水施設については整備が直近15年程度と比較的新しいため老朽化の状況はなく、雨水施設については昭和30年代より汚水処理に先行し都市下水路として整備した施設を汚水施設の供用に合わせて順次公共下水道に移管しているため耐用年数を超えた管渠が存在する。
・計画降雨量に対応した雨水管の整備とともに老朽化した雨水ポンプ場の改築更新が急務となっていおり、7施設中2箇所の更新工事を平成27年度から実施している。
・令和3年度に策定した下水道ストックマネジメント計画に基づき、老朽化した雨水管渠を計画的に更新を行っていく予定である。今後、重要な幹線の点検に向けて準備を進めていく。</t>
    <rPh sb="3" eb="5">
      <t>ユウケイ</t>
    </rPh>
    <rPh sb="5" eb="7">
      <t>コテイ</t>
    </rPh>
    <rPh sb="7" eb="9">
      <t>シサン</t>
    </rPh>
    <rPh sb="9" eb="11">
      <t>ゲンカ</t>
    </rPh>
    <rPh sb="11" eb="13">
      <t>ショウキャク</t>
    </rPh>
    <rPh sb="13" eb="14">
      <t>リツ</t>
    </rPh>
    <rPh sb="52" eb="54">
      <t>カンキョ</t>
    </rPh>
    <rPh sb="54" eb="57">
      <t>ロウキュウカ</t>
    </rPh>
    <rPh sb="57" eb="58">
      <t>リツ</t>
    </rPh>
    <rPh sb="99" eb="101">
      <t>ウスイ</t>
    </rPh>
    <rPh sb="101" eb="103">
      <t>シセツ</t>
    </rPh>
    <rPh sb="108" eb="110">
      <t>ショウワ</t>
    </rPh>
    <rPh sb="112" eb="114">
      <t>ネンダイ</t>
    </rPh>
    <rPh sb="124" eb="128">
      <t>トシゲスイ</t>
    </rPh>
    <rPh sb="128" eb="129">
      <t>ロ</t>
    </rPh>
    <rPh sb="136" eb="138">
      <t>シセツ</t>
    </rPh>
    <rPh sb="139" eb="143">
      <t>オスイシセツ</t>
    </rPh>
    <rPh sb="144" eb="146">
      <t>キョウヨウ</t>
    </rPh>
    <rPh sb="147" eb="148">
      <t>ア</t>
    </rPh>
    <rPh sb="151" eb="153">
      <t>ジュンジ</t>
    </rPh>
    <rPh sb="153" eb="158">
      <t>コウキョウゲスイドウ</t>
    </rPh>
    <rPh sb="159" eb="161">
      <t>イカン</t>
    </rPh>
    <rPh sb="167" eb="169">
      <t>タイヨウ</t>
    </rPh>
    <rPh sb="169" eb="171">
      <t>ネンスウ</t>
    </rPh>
    <rPh sb="172" eb="173">
      <t>コ</t>
    </rPh>
    <rPh sb="175" eb="177">
      <t>カンキョ</t>
    </rPh>
    <rPh sb="178" eb="180">
      <t>ソンザイ</t>
    </rPh>
    <rPh sb="185" eb="187">
      <t>ケイカク</t>
    </rPh>
    <rPh sb="187" eb="190">
      <t>コウウリョウ</t>
    </rPh>
    <rPh sb="191" eb="193">
      <t>タイオウ</t>
    </rPh>
    <rPh sb="195" eb="198">
      <t>ウスイカン</t>
    </rPh>
    <rPh sb="199" eb="201">
      <t>セイビ</t>
    </rPh>
    <rPh sb="205" eb="208">
      <t>ロウキュウカ</t>
    </rPh>
    <rPh sb="210" eb="212">
      <t>ウスイ</t>
    </rPh>
    <rPh sb="215" eb="216">
      <t>ジョウ</t>
    </rPh>
    <rPh sb="217" eb="219">
      <t>カイチク</t>
    </rPh>
    <rPh sb="219" eb="221">
      <t>コウシン</t>
    </rPh>
    <rPh sb="222" eb="224">
      <t>キュウム</t>
    </rPh>
    <rPh sb="233" eb="235">
      <t>シセツ</t>
    </rPh>
    <rPh sb="235" eb="236">
      <t>チュウ</t>
    </rPh>
    <rPh sb="237" eb="239">
      <t>カショ</t>
    </rPh>
    <rPh sb="240" eb="242">
      <t>コウシン</t>
    </rPh>
    <rPh sb="242" eb="244">
      <t>コウジ</t>
    </rPh>
    <rPh sb="245" eb="247">
      <t>ヘイセイ</t>
    </rPh>
    <rPh sb="249" eb="251">
      <t>ネンド</t>
    </rPh>
    <rPh sb="253" eb="255">
      <t>ジッシ</t>
    </rPh>
    <rPh sb="262" eb="264">
      <t>レイワ</t>
    </rPh>
    <rPh sb="265" eb="267">
      <t>ネンド</t>
    </rPh>
    <rPh sb="268" eb="270">
      <t>サクテイ</t>
    </rPh>
    <rPh sb="272" eb="275">
      <t>ゲスイドウ</t>
    </rPh>
    <rPh sb="285" eb="287">
      <t>ケイカク</t>
    </rPh>
    <rPh sb="288" eb="289">
      <t>モト</t>
    </rPh>
    <rPh sb="292" eb="295">
      <t>ロウキュウカ</t>
    </rPh>
    <rPh sb="297" eb="301">
      <t>ウスイカンキョ</t>
    </rPh>
    <rPh sb="302" eb="305">
      <t>ケイカクテキ</t>
    </rPh>
    <rPh sb="306" eb="308">
      <t>コウシン</t>
    </rPh>
    <rPh sb="309" eb="310">
      <t>オコナ</t>
    </rPh>
    <rPh sb="314" eb="316">
      <t>ヨテイ</t>
    </rPh>
    <rPh sb="320" eb="322">
      <t>コンゴ</t>
    </rPh>
    <rPh sb="323" eb="325">
      <t>ジュウヨウ</t>
    </rPh>
    <rPh sb="326" eb="328">
      <t>カンセン</t>
    </rPh>
    <rPh sb="329" eb="331">
      <t>テンケン</t>
    </rPh>
    <rPh sb="332" eb="333">
      <t>ム</t>
    </rPh>
    <rPh sb="335" eb="337">
      <t>ジュンビ</t>
    </rPh>
    <rPh sb="338" eb="339">
      <t>スス</t>
    </rPh>
    <phoneticPr fontId="4"/>
  </si>
  <si>
    <t>・引き続き汚水処理人口の普及率の拡大に努め、汚水処理原価の低減・収益性の向上を図っていく。
・合わせて都市下水路として整備した雨水施設を順次公共下水道に取り込み、老朽化した雨水施設の改築更新を行っていく。
・アクションプランの期間終了後は、汚水整備に係る国庫補助金が縮減されると予測されるため、令和6年度に経営戦略の見直しを行い、限られた財源でより効果的な整備計画の検討を行う。</t>
    <rPh sb="1" eb="2">
      <t>ヒ</t>
    </rPh>
    <rPh sb="3" eb="4">
      <t>ツヅ</t>
    </rPh>
    <rPh sb="5" eb="7">
      <t>オスイ</t>
    </rPh>
    <rPh sb="7" eb="9">
      <t>ショリ</t>
    </rPh>
    <rPh sb="9" eb="11">
      <t>ジンコウ</t>
    </rPh>
    <rPh sb="12" eb="15">
      <t>フキュウリツ</t>
    </rPh>
    <rPh sb="16" eb="18">
      <t>カクダイ</t>
    </rPh>
    <rPh sb="19" eb="20">
      <t>ツト</t>
    </rPh>
    <rPh sb="22" eb="24">
      <t>オスイ</t>
    </rPh>
    <rPh sb="24" eb="26">
      <t>ショリ</t>
    </rPh>
    <rPh sb="26" eb="28">
      <t>ゲンカ</t>
    </rPh>
    <rPh sb="29" eb="31">
      <t>テイゲン</t>
    </rPh>
    <rPh sb="32" eb="35">
      <t>シュウエキセイ</t>
    </rPh>
    <rPh sb="36" eb="38">
      <t>コウジョウ</t>
    </rPh>
    <rPh sb="39" eb="40">
      <t>ハカ</t>
    </rPh>
    <rPh sb="47" eb="48">
      <t>ア</t>
    </rPh>
    <rPh sb="51" eb="53">
      <t>トシ</t>
    </rPh>
    <rPh sb="53" eb="55">
      <t>ゲスイ</t>
    </rPh>
    <rPh sb="55" eb="56">
      <t>ロ</t>
    </rPh>
    <rPh sb="59" eb="61">
      <t>セイビ</t>
    </rPh>
    <rPh sb="63" eb="65">
      <t>ウスイ</t>
    </rPh>
    <rPh sb="65" eb="67">
      <t>シセツ</t>
    </rPh>
    <rPh sb="68" eb="70">
      <t>ジュンジ</t>
    </rPh>
    <rPh sb="70" eb="72">
      <t>コウキョウ</t>
    </rPh>
    <rPh sb="72" eb="75">
      <t>ゲスイドウ</t>
    </rPh>
    <rPh sb="76" eb="77">
      <t>ト</t>
    </rPh>
    <rPh sb="78" eb="79">
      <t>コ</t>
    </rPh>
    <rPh sb="81" eb="84">
      <t>ロウキュウカ</t>
    </rPh>
    <rPh sb="86" eb="88">
      <t>ウスイ</t>
    </rPh>
    <rPh sb="88" eb="90">
      <t>シセツ</t>
    </rPh>
    <rPh sb="91" eb="93">
      <t>カイチク</t>
    </rPh>
    <rPh sb="93" eb="95">
      <t>コウシン</t>
    </rPh>
    <rPh sb="96" eb="97">
      <t>オコナ</t>
    </rPh>
    <rPh sb="113" eb="115">
      <t>キカン</t>
    </rPh>
    <rPh sb="115" eb="118">
      <t>シュウリョウゴ</t>
    </rPh>
    <rPh sb="120" eb="122">
      <t>オスイ</t>
    </rPh>
    <rPh sb="122" eb="124">
      <t>セイビ</t>
    </rPh>
    <rPh sb="125" eb="126">
      <t>カカ</t>
    </rPh>
    <rPh sb="127" eb="129">
      <t>コッコ</t>
    </rPh>
    <rPh sb="129" eb="132">
      <t>ホジョキン</t>
    </rPh>
    <rPh sb="133" eb="135">
      <t>シュクゲン</t>
    </rPh>
    <rPh sb="139" eb="141">
      <t>ヨソク</t>
    </rPh>
    <rPh sb="147" eb="149">
      <t>レイワ</t>
    </rPh>
    <rPh sb="150" eb="152">
      <t>ネンド</t>
    </rPh>
    <rPh sb="153" eb="155">
      <t>ケイエイ</t>
    </rPh>
    <rPh sb="155" eb="157">
      <t>センリャク</t>
    </rPh>
    <rPh sb="158" eb="160">
      <t>ミナオ</t>
    </rPh>
    <rPh sb="162" eb="163">
      <t>オコナ</t>
    </rPh>
    <rPh sb="165" eb="166">
      <t>カギ</t>
    </rPh>
    <rPh sb="169" eb="171">
      <t>ザイゲン</t>
    </rPh>
    <rPh sb="174" eb="177">
      <t>コウカテキ</t>
    </rPh>
    <rPh sb="178" eb="180">
      <t>セイビ</t>
    </rPh>
    <rPh sb="180" eb="182">
      <t>ケイカク</t>
    </rPh>
    <rPh sb="183" eb="185">
      <t>ケントウ</t>
    </rPh>
    <rPh sb="186" eb="18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</si>
</sst>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8A-4DD5-9CA3-7A533B01B65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0.03</c:v>
                </c:pt>
                <c:pt idx="2">
                  <c:v>0.05</c:v>
                </c:pt>
                <c:pt idx="3">
                  <c:v>0.08</c:v>
                </c:pt>
                <c:pt idx="4">
                  <c:v>0.06</c:v>
                </c:pt>
              </c:numCache>
            </c:numRef>
          </c:val>
          <c:smooth val="0"/>
          <c:extLst>
            <c:ext xmlns:c16="http://schemas.microsoft.com/office/drawing/2014/chart" uri="{C3380CC4-5D6E-409C-BE32-E72D297353CC}">
              <c16:uniqueId val="{00000001-9B8A-4DD5-9CA3-7A533B01B65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A2-4D42-97B3-D58A0FE8A8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41.81</c:v>
                </c:pt>
                <c:pt idx="1">
                  <c:v>44.35</c:v>
                </c:pt>
                <c:pt idx="2">
                  <c:v>45.46</c:v>
                </c:pt>
                <c:pt idx="3">
                  <c:v>46.42</c:v>
                </c:pt>
                <c:pt idx="4">
                  <c:v>48</c:v>
                </c:pt>
              </c:numCache>
            </c:numRef>
          </c:val>
          <c:smooth val="0"/>
          <c:extLst>
            <c:ext xmlns:c16="http://schemas.microsoft.com/office/drawing/2014/chart" uri="{C3380CC4-5D6E-409C-BE32-E72D297353CC}">
              <c16:uniqueId val="{00000001-A5A2-4D42-97B3-D58A0FE8A8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71.84</c:v>
                </c:pt>
                <c:pt idx="1">
                  <c:v>71.47</c:v>
                </c:pt>
                <c:pt idx="2">
                  <c:v>75.98</c:v>
                </c:pt>
                <c:pt idx="3">
                  <c:v>75.88</c:v>
                </c:pt>
                <c:pt idx="4">
                  <c:v>65.069999999999993</c:v>
                </c:pt>
              </c:numCache>
            </c:numRef>
          </c:val>
          <c:extLst>
            <c:ext xmlns:c16="http://schemas.microsoft.com/office/drawing/2014/chart" uri="{C3380CC4-5D6E-409C-BE32-E72D297353CC}">
              <c16:uniqueId val="{00000000-EDF0-455A-A8DC-1FB9F19AB4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63.54</c:v>
                </c:pt>
                <c:pt idx="1">
                  <c:v>63.65</c:v>
                </c:pt>
                <c:pt idx="2">
                  <c:v>62.48</c:v>
                </c:pt>
                <c:pt idx="3">
                  <c:v>63.19</c:v>
                </c:pt>
                <c:pt idx="4">
                  <c:v>58.16</c:v>
                </c:pt>
              </c:numCache>
            </c:numRef>
          </c:val>
          <c:smooth val="0"/>
          <c:extLst>
            <c:ext xmlns:c16="http://schemas.microsoft.com/office/drawing/2014/chart" uri="{C3380CC4-5D6E-409C-BE32-E72D297353CC}">
              <c16:uniqueId val="{00000001-EDF0-455A-A8DC-1FB9F19AB4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101.81</c:v>
                </c:pt>
                <c:pt idx="1">
                  <c:v>105.45</c:v>
                </c:pt>
                <c:pt idx="2">
                  <c:v>103.11</c:v>
                </c:pt>
                <c:pt idx="3">
                  <c:v>103.51</c:v>
                </c:pt>
                <c:pt idx="4">
                  <c:v>103.36</c:v>
                </c:pt>
              </c:numCache>
            </c:numRef>
          </c:val>
          <c:extLst>
            <c:ext xmlns:c16="http://schemas.microsoft.com/office/drawing/2014/chart" uri="{C3380CC4-5D6E-409C-BE32-E72D297353CC}">
              <c16:uniqueId val="{00000000-27A7-4EF9-8CDD-6FC99C9F06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101.29</c:v>
                </c:pt>
                <c:pt idx="1">
                  <c:v>105.2</c:v>
                </c:pt>
                <c:pt idx="2">
                  <c:v>102.6</c:v>
                </c:pt>
                <c:pt idx="3">
                  <c:v>106.52</c:v>
                </c:pt>
                <c:pt idx="4">
                  <c:v>106.57</c:v>
                </c:pt>
              </c:numCache>
            </c:numRef>
          </c:val>
          <c:smooth val="0"/>
          <c:extLst>
            <c:ext xmlns:c16="http://schemas.microsoft.com/office/drawing/2014/chart" uri="{C3380CC4-5D6E-409C-BE32-E72D297353CC}">
              <c16:uniqueId val="{00000001-27A7-4EF9-8CDD-6FC99C9F06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3.39</c:v>
                </c:pt>
                <c:pt idx="1">
                  <c:v>6.47</c:v>
                </c:pt>
                <c:pt idx="2">
                  <c:v>9.02</c:v>
                </c:pt>
                <c:pt idx="3">
                  <c:v>11.15</c:v>
                </c:pt>
                <c:pt idx="4">
                  <c:v>13.01</c:v>
                </c:pt>
              </c:numCache>
            </c:numRef>
          </c:val>
          <c:extLst>
            <c:ext xmlns:c16="http://schemas.microsoft.com/office/drawing/2014/chart" uri="{C3380CC4-5D6E-409C-BE32-E72D297353CC}">
              <c16:uniqueId val="{00000000-B247-4CCC-B4BC-0BCFC1C4E17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4.83</c:v>
                </c:pt>
                <c:pt idx="1">
                  <c:v>6.42</c:v>
                </c:pt>
                <c:pt idx="2">
                  <c:v>8.2799999999999994</c:v>
                </c:pt>
                <c:pt idx="3">
                  <c:v>10.66</c:v>
                </c:pt>
                <c:pt idx="4">
                  <c:v>11.93</c:v>
                </c:pt>
              </c:numCache>
            </c:numRef>
          </c:val>
          <c:smooth val="0"/>
          <c:extLst>
            <c:ext xmlns:c16="http://schemas.microsoft.com/office/drawing/2014/chart" uri="{C3380CC4-5D6E-409C-BE32-E72D297353CC}">
              <c16:uniqueId val="{00000001-B247-4CCC-B4BC-0BCFC1C4E17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quot;-&quot;">
                  <c:v>0.19</c:v>
                </c:pt>
              </c:numCache>
            </c:numRef>
          </c:val>
          <c:extLst>
            <c:ext xmlns:c16="http://schemas.microsoft.com/office/drawing/2014/chart" uri="{C3380CC4-5D6E-409C-BE32-E72D297353CC}">
              <c16:uniqueId val="{00000000-FACD-470D-8010-13E1C4037A6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0.05</c:v>
                </c:pt>
              </c:numCache>
            </c:numRef>
          </c:val>
          <c:smooth val="0"/>
          <c:extLst>
            <c:ext xmlns:c16="http://schemas.microsoft.com/office/drawing/2014/chart" uri="{C3380CC4-5D6E-409C-BE32-E72D297353CC}">
              <c16:uniqueId val="{00000001-FACD-470D-8010-13E1C4037A6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71.260000000000005</c:v>
                </c:pt>
                <c:pt idx="1">
                  <c:v>53.88</c:v>
                </c:pt>
                <c:pt idx="2">
                  <c:v>47.02</c:v>
                </c:pt>
                <c:pt idx="3">
                  <c:v>37.17</c:v>
                </c:pt>
                <c:pt idx="4">
                  <c:v>26.47</c:v>
                </c:pt>
              </c:numCache>
            </c:numRef>
          </c:val>
          <c:extLst>
            <c:ext xmlns:c16="http://schemas.microsoft.com/office/drawing/2014/chart" uri="{C3380CC4-5D6E-409C-BE32-E72D297353CC}">
              <c16:uniqueId val="{00000000-D07F-45EC-B333-234E6556C5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46.03</c:v>
                </c:pt>
                <c:pt idx="1">
                  <c:v>47.88</c:v>
                </c:pt>
                <c:pt idx="2">
                  <c:v>55.31</c:v>
                </c:pt>
                <c:pt idx="3">
                  <c:v>22.09</c:v>
                </c:pt>
                <c:pt idx="4">
                  <c:v>15.09</c:v>
                </c:pt>
              </c:numCache>
            </c:numRef>
          </c:val>
          <c:smooth val="0"/>
          <c:extLst>
            <c:ext xmlns:c16="http://schemas.microsoft.com/office/drawing/2014/chart" uri="{C3380CC4-5D6E-409C-BE32-E72D297353CC}">
              <c16:uniqueId val="{00000001-D07F-45EC-B333-234E6556C5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149.41</c:v>
                </c:pt>
                <c:pt idx="1">
                  <c:v>133.62</c:v>
                </c:pt>
                <c:pt idx="2">
                  <c:v>131.03</c:v>
                </c:pt>
                <c:pt idx="3">
                  <c:v>128.71</c:v>
                </c:pt>
                <c:pt idx="4">
                  <c:v>120.89</c:v>
                </c:pt>
              </c:numCache>
            </c:numRef>
          </c:val>
          <c:extLst>
            <c:ext xmlns:c16="http://schemas.microsoft.com/office/drawing/2014/chart" uri="{C3380CC4-5D6E-409C-BE32-E72D297353CC}">
              <c16:uniqueId val="{00000000-943E-4058-8324-36F4FB8FD93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159.65</c:v>
                </c:pt>
                <c:pt idx="1">
                  <c:v>151.49</c:v>
                </c:pt>
                <c:pt idx="2">
                  <c:v>123.63</c:v>
                </c:pt>
                <c:pt idx="3">
                  <c:v>136.09</c:v>
                </c:pt>
                <c:pt idx="4">
                  <c:v>124.73</c:v>
                </c:pt>
              </c:numCache>
            </c:numRef>
          </c:val>
          <c:smooth val="0"/>
          <c:extLst>
            <c:ext xmlns:c16="http://schemas.microsoft.com/office/drawing/2014/chart" uri="{C3380CC4-5D6E-409C-BE32-E72D297353CC}">
              <c16:uniqueId val="{00000001-943E-4058-8324-36F4FB8FD93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7068.78</c:v>
                </c:pt>
                <c:pt idx="1">
                  <c:v>6923.43</c:v>
                </c:pt>
                <c:pt idx="2">
                  <c:v>6515.39</c:v>
                </c:pt>
                <c:pt idx="3">
                  <c:v>6354.95</c:v>
                </c:pt>
                <c:pt idx="4">
                  <c:v>6357.81</c:v>
                </c:pt>
              </c:numCache>
            </c:numRef>
          </c:val>
          <c:extLst>
            <c:ext xmlns:c16="http://schemas.microsoft.com/office/drawing/2014/chart" uri="{C3380CC4-5D6E-409C-BE32-E72D297353CC}">
              <c16:uniqueId val="{00000000-212D-4A05-8D4F-1CEC68946C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2154.8200000000002</c:v>
                </c:pt>
                <c:pt idx="1">
                  <c:v>2103.92</c:v>
                </c:pt>
                <c:pt idx="2">
                  <c:v>2411.29</c:v>
                </c:pt>
                <c:pt idx="3">
                  <c:v>3637.99</c:v>
                </c:pt>
                <c:pt idx="4">
                  <c:v>3640.95</c:v>
                </c:pt>
              </c:numCache>
            </c:numRef>
          </c:val>
          <c:smooth val="0"/>
          <c:extLst>
            <c:ext xmlns:c16="http://schemas.microsoft.com/office/drawing/2014/chart" uri="{C3380CC4-5D6E-409C-BE32-E72D297353CC}">
              <c16:uniqueId val="{00000001-212D-4A05-8D4F-1CEC68946C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99.86</c:v>
                </c:pt>
                <c:pt idx="1">
                  <c:v>98.12</c:v>
                </c:pt>
                <c:pt idx="2">
                  <c:v>71.75</c:v>
                </c:pt>
                <c:pt idx="3">
                  <c:v>92.09</c:v>
                </c:pt>
                <c:pt idx="4">
                  <c:v>85.82</c:v>
                </c:pt>
              </c:numCache>
            </c:numRef>
          </c:val>
          <c:extLst>
            <c:ext xmlns:c16="http://schemas.microsoft.com/office/drawing/2014/chart" uri="{C3380CC4-5D6E-409C-BE32-E72D297353CC}">
              <c16:uniqueId val="{00000000-9F4F-4B33-B786-B7DAB98CAC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73.63</c:v>
                </c:pt>
                <c:pt idx="1">
                  <c:v>83.47</c:v>
                </c:pt>
                <c:pt idx="2">
                  <c:v>79.77</c:v>
                </c:pt>
                <c:pt idx="3">
                  <c:v>86.76</c:v>
                </c:pt>
                <c:pt idx="4">
                  <c:v>83.1</c:v>
                </c:pt>
              </c:numCache>
            </c:numRef>
          </c:val>
          <c:smooth val="0"/>
          <c:extLst>
            <c:ext xmlns:c16="http://schemas.microsoft.com/office/drawing/2014/chart" uri="{C3380CC4-5D6E-409C-BE32-E72D297353CC}">
              <c16:uniqueId val="{00000001-9F4F-4B33-B786-B7DAB98CAC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150.59</c:v>
                </c:pt>
                <c:pt idx="2">
                  <c:v>206.85</c:v>
                </c:pt>
                <c:pt idx="3">
                  <c:v>162.44</c:v>
                </c:pt>
                <c:pt idx="4">
                  <c:v>174.89</c:v>
                </c:pt>
              </c:numCache>
            </c:numRef>
          </c:val>
          <c:extLst>
            <c:ext xmlns:c16="http://schemas.microsoft.com/office/drawing/2014/chart" uri="{C3380CC4-5D6E-409C-BE32-E72D297353CC}">
              <c16:uniqueId val="{00000000-FBC5-46D0-8EFE-7C8609E495D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193.18</c:v>
                </c:pt>
                <c:pt idx="1">
                  <c:v>171.43</c:v>
                </c:pt>
                <c:pt idx="2">
                  <c:v>181.45</c:v>
                </c:pt>
                <c:pt idx="3">
                  <c:v>190.07</c:v>
                </c:pt>
                <c:pt idx="4">
                  <c:v>195.4</c:v>
                </c:pt>
              </c:numCache>
            </c:numRef>
          </c:val>
          <c:smooth val="0"/>
          <c:extLst>
            <c:ext xmlns:c16="http://schemas.microsoft.com/office/drawing/2014/chart" uri="{C3380CC4-5D6E-409C-BE32-E72D297353CC}">
              <c16:uniqueId val="{00000001-FBC5-46D0-8EFE-7C8609E495D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29" t="str">
        <f>データ!H6</f>
        <v>愛知県　清須市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Cb3</v>
      </c>
      <c r="X8" s="39"/>
      <c r="Y8" s="39"/>
      <c r="Z8" s="39"/>
      <c r="AA8" s="39"/>
      <c r="AB8" s="39"/>
      <c r="AC8" s="39"/>
      <c r="AD8" s="40" t="str">
        <f>データ!$M$6</f>
        <v>非設置</v>
      </c>
      <c r="AE8" s="40"/>
      <c r="AF8" s="40"/>
      <c r="AG8" s="40"/>
      <c r="AH8" s="40"/>
      <c r="AI8" s="40"/>
      <c r="AJ8" s="40"/>
      <c r="AK8" s="3"/>
      <c r="AL8" s="41">
        <f>データ!S6</f>
        <v>68891</v>
      </c>
      <c r="AM8" s="41"/>
      <c r="AN8" s="41"/>
      <c r="AO8" s="41"/>
      <c r="AP8" s="41"/>
      <c r="AQ8" s="41"/>
      <c r="AR8" s="41"/>
      <c r="AS8" s="41"/>
      <c r="AT8" s="34">
        <f>データ!T6</f>
        <v>17.350000000000001</v>
      </c>
      <c r="AU8" s="34"/>
      <c r="AV8" s="34"/>
      <c r="AW8" s="34"/>
      <c r="AX8" s="34"/>
      <c r="AY8" s="34"/>
      <c r="AZ8" s="34"/>
      <c r="BA8" s="34"/>
      <c r="BB8" s="34">
        <f>データ!U6</f>
        <v>3970.66</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5">
      <c r="A10" s="2"/>
      <c r="B10" s="34" t="str">
        <f>データ!N6</f>
        <v>-</v>
      </c>
      <c r="C10" s="34"/>
      <c r="D10" s="34"/>
      <c r="E10" s="34"/>
      <c r="F10" s="34"/>
      <c r="G10" s="34"/>
      <c r="H10" s="34"/>
      <c r="I10" s="34">
        <f>データ!O6</f>
        <v>52.39</v>
      </c>
      <c r="J10" s="34"/>
      <c r="K10" s="34"/>
      <c r="L10" s="34"/>
      <c r="M10" s="34"/>
      <c r="N10" s="34"/>
      <c r="O10" s="34"/>
      <c r="P10" s="34">
        <f>データ!P6</f>
        <v>34.07</v>
      </c>
      <c r="Q10" s="34"/>
      <c r="R10" s="34"/>
      <c r="S10" s="34"/>
      <c r="T10" s="34"/>
      <c r="U10" s="34"/>
      <c r="V10" s="34"/>
      <c r="W10" s="34">
        <f>データ!Q6</f>
        <v>98.15</v>
      </c>
      <c r="X10" s="34"/>
      <c r="Y10" s="34"/>
      <c r="Z10" s="34"/>
      <c r="AA10" s="34"/>
      <c r="AB10" s="34"/>
      <c r="AC10" s="34"/>
      <c r="AD10" s="41">
        <f>データ!R6</f>
        <v>2860</v>
      </c>
      <c r="AE10" s="41"/>
      <c r="AF10" s="41"/>
      <c r="AG10" s="41"/>
      <c r="AH10" s="41"/>
      <c r="AI10" s="41"/>
      <c r="AJ10" s="41"/>
      <c r="AK10" s="2"/>
      <c r="AL10" s="41">
        <f>データ!V6</f>
        <v>23399</v>
      </c>
      <c r="AM10" s="41"/>
      <c r="AN10" s="41"/>
      <c r="AO10" s="41"/>
      <c r="AP10" s="41"/>
      <c r="AQ10" s="41"/>
      <c r="AR10" s="41"/>
      <c r="AS10" s="41"/>
      <c r="AT10" s="34">
        <f>データ!W6</f>
        <v>3.57</v>
      </c>
      <c r="AU10" s="34"/>
      <c r="AV10" s="34"/>
      <c r="AW10" s="34"/>
      <c r="AX10" s="34"/>
      <c r="AY10" s="34"/>
      <c r="AZ10" s="34"/>
      <c r="BA10" s="34"/>
      <c r="BB10" s="34">
        <f>データ!X6</f>
        <v>6554.34</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2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oVdWaWF0K6sEOccda64xbegCiWPh6S0J9ddRkGPD2dypVTBtBGR+blTolMyf1+m0RuhaMLZ3eGRGb3GbjH4aQ==" saltValue="TcsHEn6RBveU9G7mRaN2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3" x14ac:dyDescent="0.25"/>
  <cols>
    <col min="2" max="144" width="11.84375" customWidth="1"/>
  </cols>
  <sheetData>
    <row r="1" spans="1:148" x14ac:dyDescent="0.2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5">
      <c r="A6" s="14" t="s">
        <v>95</v>
      </c>
      <c r="B6" s="19">
        <f>B7</f>
        <v>2023</v>
      </c>
      <c r="C6" s="19">
        <f t="shared" ref="C6:X6" si="3">C7</f>
        <v>232335</v>
      </c>
      <c r="D6" s="19">
        <f t="shared" si="3"/>
        <v>46</v>
      </c>
      <c r="E6" s="19">
        <f t="shared" si="3"/>
        <v>17</v>
      </c>
      <c r="F6" s="19">
        <f t="shared" si="3"/>
        <v>1</v>
      </c>
      <c r="G6" s="19">
        <f t="shared" si="3"/>
        <v>0</v>
      </c>
      <c r="H6" s="19" t="str">
        <f t="shared" si="3"/>
        <v>愛知県　清須市</v>
      </c>
      <c r="I6" s="19" t="str">
        <f t="shared" si="3"/>
        <v>法適用</v>
      </c>
      <c r="J6" s="19" t="str">
        <f t="shared" si="3"/>
        <v>下水道事業</v>
      </c>
      <c r="K6" s="19" t="str">
        <f t="shared" si="3"/>
        <v>公共下水道</v>
      </c>
      <c r="L6" s="19" t="str">
        <f t="shared" si="3"/>
        <v>Cb3</v>
      </c>
      <c r="M6" s="19" t="str">
        <f t="shared" si="3"/>
        <v>非設置</v>
      </c>
      <c r="N6" s="20" t="str">
        <f t="shared" si="3"/>
        <v>-</v>
      </c>
      <c r="O6" s="20">
        <f t="shared" si="3"/>
        <v>52.39</v>
      </c>
      <c r="P6" s="20">
        <f t="shared" si="3"/>
        <v>34.07</v>
      </c>
      <c r="Q6" s="20">
        <f t="shared" si="3"/>
        <v>98.15</v>
      </c>
      <c r="R6" s="20">
        <f t="shared" si="3"/>
        <v>2860</v>
      </c>
      <c r="S6" s="20">
        <f t="shared" si="3"/>
        <v>68891</v>
      </c>
      <c r="T6" s="20">
        <f t="shared" si="3"/>
        <v>17.350000000000001</v>
      </c>
      <c r="U6" s="20">
        <f t="shared" si="3"/>
        <v>3970.66</v>
      </c>
      <c r="V6" s="20">
        <f t="shared" si="3"/>
        <v>23399</v>
      </c>
      <c r="W6" s="20">
        <f t="shared" si="3"/>
        <v>3.57</v>
      </c>
      <c r="X6" s="20">
        <f t="shared" si="3"/>
        <v>6554.34</v>
      </c>
      <c r="Y6" s="21">
        <f>IF(Y7="",NA(),Y7)</f>
        <v>101.81</v>
      </c>
      <c r="Z6" s="21">
        <f t="shared" ref="Z6:AH6" si="4">IF(Z7="",NA(),Z7)</f>
        <v>105.45</v>
      </c>
      <c r="AA6" s="21">
        <f t="shared" si="4"/>
        <v>103.11</v>
      </c>
      <c r="AB6" s="21">
        <f t="shared" si="4"/>
        <v>103.51</v>
      </c>
      <c r="AC6" s="21">
        <f t="shared" si="4"/>
        <v>103.36</v>
      </c>
      <c r="AD6" s="21">
        <f t="shared" si="4"/>
        <v>101.29</v>
      </c>
      <c r="AE6" s="21">
        <f t="shared" si="4"/>
        <v>105.2</v>
      </c>
      <c r="AF6" s="21">
        <f t="shared" si="4"/>
        <v>102.6</v>
      </c>
      <c r="AG6" s="21">
        <f t="shared" si="4"/>
        <v>106.52</v>
      </c>
      <c r="AH6" s="21">
        <f t="shared" si="4"/>
        <v>106.57</v>
      </c>
      <c r="AI6" s="20" t="str">
        <f>IF(AI7="","",IF(AI7="-","【-】","【"&amp;SUBSTITUTE(TEXT(AI7,"#,##0.00"),"-","△")&amp;"】"))</f>
        <v>【105.91】</v>
      </c>
      <c r="AJ6" s="21">
        <f>IF(AJ7="",NA(),AJ7)</f>
        <v>71.260000000000005</v>
      </c>
      <c r="AK6" s="21">
        <f t="shared" ref="AK6:AS6" si="5">IF(AK7="",NA(),AK7)</f>
        <v>53.88</v>
      </c>
      <c r="AL6" s="21">
        <f t="shared" si="5"/>
        <v>47.02</v>
      </c>
      <c r="AM6" s="21">
        <f t="shared" si="5"/>
        <v>37.17</v>
      </c>
      <c r="AN6" s="21">
        <f t="shared" si="5"/>
        <v>26.47</v>
      </c>
      <c r="AO6" s="21">
        <f t="shared" si="5"/>
        <v>46.03</v>
      </c>
      <c r="AP6" s="21">
        <f t="shared" si="5"/>
        <v>47.88</v>
      </c>
      <c r="AQ6" s="21">
        <f t="shared" si="5"/>
        <v>55.31</v>
      </c>
      <c r="AR6" s="21">
        <f t="shared" si="5"/>
        <v>22.09</v>
      </c>
      <c r="AS6" s="21">
        <f t="shared" si="5"/>
        <v>15.09</v>
      </c>
      <c r="AT6" s="20" t="str">
        <f>IF(AT7="","",IF(AT7="-","【-】","【"&amp;SUBSTITUTE(TEXT(AT7,"#,##0.00"),"-","△")&amp;"】"))</f>
        <v>【3.03】</v>
      </c>
      <c r="AU6" s="21">
        <f>IF(AU7="",NA(),AU7)</f>
        <v>149.41</v>
      </c>
      <c r="AV6" s="21">
        <f t="shared" ref="AV6:BD6" si="6">IF(AV7="",NA(),AV7)</f>
        <v>133.62</v>
      </c>
      <c r="AW6" s="21">
        <f t="shared" si="6"/>
        <v>131.03</v>
      </c>
      <c r="AX6" s="21">
        <f t="shared" si="6"/>
        <v>128.71</v>
      </c>
      <c r="AY6" s="21">
        <f t="shared" si="6"/>
        <v>120.89</v>
      </c>
      <c r="AZ6" s="21">
        <f t="shared" si="6"/>
        <v>159.65</v>
      </c>
      <c r="BA6" s="21">
        <f t="shared" si="6"/>
        <v>151.49</v>
      </c>
      <c r="BB6" s="21">
        <f t="shared" si="6"/>
        <v>123.63</v>
      </c>
      <c r="BC6" s="21">
        <f t="shared" si="6"/>
        <v>136.09</v>
      </c>
      <c r="BD6" s="21">
        <f t="shared" si="6"/>
        <v>124.73</v>
      </c>
      <c r="BE6" s="20" t="str">
        <f>IF(BE7="","",IF(BE7="-","【-】","【"&amp;SUBSTITUTE(TEXT(BE7,"#,##0.00"),"-","△")&amp;"】"))</f>
        <v>【78.43】</v>
      </c>
      <c r="BF6" s="21">
        <f>IF(BF7="",NA(),BF7)</f>
        <v>7068.78</v>
      </c>
      <c r="BG6" s="21">
        <f t="shared" ref="BG6:BO6" si="7">IF(BG7="",NA(),BG7)</f>
        <v>6923.43</v>
      </c>
      <c r="BH6" s="21">
        <f t="shared" si="7"/>
        <v>6515.39</v>
      </c>
      <c r="BI6" s="21">
        <f t="shared" si="7"/>
        <v>6354.95</v>
      </c>
      <c r="BJ6" s="21">
        <f t="shared" si="7"/>
        <v>6357.81</v>
      </c>
      <c r="BK6" s="21">
        <f t="shared" si="7"/>
        <v>2154.8200000000002</v>
      </c>
      <c r="BL6" s="21">
        <f t="shared" si="7"/>
        <v>2103.92</v>
      </c>
      <c r="BM6" s="21">
        <f t="shared" si="7"/>
        <v>2411.29</v>
      </c>
      <c r="BN6" s="21">
        <f t="shared" si="7"/>
        <v>3637.99</v>
      </c>
      <c r="BO6" s="21">
        <f t="shared" si="7"/>
        <v>3640.95</v>
      </c>
      <c r="BP6" s="20" t="str">
        <f>IF(BP7="","",IF(BP7="-","【-】","【"&amp;SUBSTITUTE(TEXT(BP7,"#,##0.00"),"-","△")&amp;"】"))</f>
        <v>【630.82】</v>
      </c>
      <c r="BQ6" s="21">
        <f>IF(BQ7="",NA(),BQ7)</f>
        <v>99.86</v>
      </c>
      <c r="BR6" s="21">
        <f t="shared" ref="BR6:BZ6" si="8">IF(BR7="",NA(),BR7)</f>
        <v>98.12</v>
      </c>
      <c r="BS6" s="21">
        <f t="shared" si="8"/>
        <v>71.75</v>
      </c>
      <c r="BT6" s="21">
        <f t="shared" si="8"/>
        <v>92.09</v>
      </c>
      <c r="BU6" s="21">
        <f t="shared" si="8"/>
        <v>85.82</v>
      </c>
      <c r="BV6" s="21">
        <f t="shared" si="8"/>
        <v>73.63</v>
      </c>
      <c r="BW6" s="21">
        <f t="shared" si="8"/>
        <v>83.47</v>
      </c>
      <c r="BX6" s="21">
        <f t="shared" si="8"/>
        <v>79.77</v>
      </c>
      <c r="BY6" s="21">
        <f t="shared" si="8"/>
        <v>86.76</v>
      </c>
      <c r="BZ6" s="21">
        <f t="shared" si="8"/>
        <v>83.1</v>
      </c>
      <c r="CA6" s="20" t="str">
        <f>IF(CA7="","",IF(CA7="-","【-】","【"&amp;SUBSTITUTE(TEXT(CA7,"#,##0.00"),"-","△")&amp;"】"))</f>
        <v>【97.81】</v>
      </c>
      <c r="CB6" s="21">
        <f>IF(CB7="",NA(),CB7)</f>
        <v>150</v>
      </c>
      <c r="CC6" s="21">
        <f t="shared" ref="CC6:CK6" si="9">IF(CC7="",NA(),CC7)</f>
        <v>150.59</v>
      </c>
      <c r="CD6" s="21">
        <f t="shared" si="9"/>
        <v>206.85</v>
      </c>
      <c r="CE6" s="21">
        <f t="shared" si="9"/>
        <v>162.44</v>
      </c>
      <c r="CF6" s="21">
        <f t="shared" si="9"/>
        <v>174.89</v>
      </c>
      <c r="CG6" s="21">
        <f t="shared" si="9"/>
        <v>193.18</v>
      </c>
      <c r="CH6" s="21">
        <f t="shared" si="9"/>
        <v>171.43</v>
      </c>
      <c r="CI6" s="21">
        <f t="shared" si="9"/>
        <v>181.45</v>
      </c>
      <c r="CJ6" s="21">
        <f t="shared" si="9"/>
        <v>190.07</v>
      </c>
      <c r="CK6" s="21">
        <f t="shared" si="9"/>
        <v>195.4</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41.81</v>
      </c>
      <c r="CS6" s="21">
        <f t="shared" si="10"/>
        <v>44.35</v>
      </c>
      <c r="CT6" s="21">
        <f t="shared" si="10"/>
        <v>45.46</v>
      </c>
      <c r="CU6" s="21">
        <f t="shared" si="10"/>
        <v>46.42</v>
      </c>
      <c r="CV6" s="21">
        <f t="shared" si="10"/>
        <v>48</v>
      </c>
      <c r="CW6" s="20" t="str">
        <f>IF(CW7="","",IF(CW7="-","【-】","【"&amp;SUBSTITUTE(TEXT(CW7,"#,##0.00"),"-","△")&amp;"】"))</f>
        <v>【58.94】</v>
      </c>
      <c r="CX6" s="21">
        <f>IF(CX7="",NA(),CX7)</f>
        <v>71.84</v>
      </c>
      <c r="CY6" s="21">
        <f t="shared" ref="CY6:DG6" si="11">IF(CY7="",NA(),CY7)</f>
        <v>71.47</v>
      </c>
      <c r="CZ6" s="21">
        <f t="shared" si="11"/>
        <v>75.98</v>
      </c>
      <c r="DA6" s="21">
        <f t="shared" si="11"/>
        <v>75.88</v>
      </c>
      <c r="DB6" s="21">
        <f t="shared" si="11"/>
        <v>65.069999999999993</v>
      </c>
      <c r="DC6" s="21">
        <f t="shared" si="11"/>
        <v>63.54</v>
      </c>
      <c r="DD6" s="21">
        <f t="shared" si="11"/>
        <v>63.65</v>
      </c>
      <c r="DE6" s="21">
        <f t="shared" si="11"/>
        <v>62.48</v>
      </c>
      <c r="DF6" s="21">
        <f t="shared" si="11"/>
        <v>63.19</v>
      </c>
      <c r="DG6" s="21">
        <f t="shared" si="11"/>
        <v>58.16</v>
      </c>
      <c r="DH6" s="20" t="str">
        <f>IF(DH7="","",IF(DH7="-","【-】","【"&amp;SUBSTITUTE(TEXT(DH7,"#,##0.00"),"-","△")&amp;"】"))</f>
        <v>【95.91】</v>
      </c>
      <c r="DI6" s="21">
        <f>IF(DI7="",NA(),DI7)</f>
        <v>3.39</v>
      </c>
      <c r="DJ6" s="21">
        <f t="shared" ref="DJ6:DR6" si="12">IF(DJ7="",NA(),DJ7)</f>
        <v>6.47</v>
      </c>
      <c r="DK6" s="21">
        <f t="shared" si="12"/>
        <v>9.02</v>
      </c>
      <c r="DL6" s="21">
        <f t="shared" si="12"/>
        <v>11.15</v>
      </c>
      <c r="DM6" s="21">
        <f t="shared" si="12"/>
        <v>13.01</v>
      </c>
      <c r="DN6" s="21">
        <f t="shared" si="12"/>
        <v>4.83</v>
      </c>
      <c r="DO6" s="21">
        <f t="shared" si="12"/>
        <v>6.42</v>
      </c>
      <c r="DP6" s="21">
        <f t="shared" si="12"/>
        <v>8.2799999999999994</v>
      </c>
      <c r="DQ6" s="21">
        <f t="shared" si="12"/>
        <v>10.66</v>
      </c>
      <c r="DR6" s="21">
        <f t="shared" si="12"/>
        <v>11.93</v>
      </c>
      <c r="DS6" s="20" t="str">
        <f>IF(DS7="","",IF(DS7="-","【-】","【"&amp;SUBSTITUTE(TEXT(DS7,"#,##0.00"),"-","△")&amp;"】"))</f>
        <v>【41.09】</v>
      </c>
      <c r="DT6" s="20">
        <f>IF(DT7="",NA(),DT7)</f>
        <v>0</v>
      </c>
      <c r="DU6" s="20">
        <f t="shared" ref="DU6:EC6" si="13">IF(DU7="",NA(),DU7)</f>
        <v>0</v>
      </c>
      <c r="DV6" s="20">
        <f t="shared" si="13"/>
        <v>0</v>
      </c>
      <c r="DW6" s="20">
        <f t="shared" si="13"/>
        <v>0</v>
      </c>
      <c r="DX6" s="21">
        <f t="shared" si="13"/>
        <v>0.19</v>
      </c>
      <c r="DY6" s="20">
        <f t="shared" si="13"/>
        <v>0</v>
      </c>
      <c r="DZ6" s="20">
        <f t="shared" si="13"/>
        <v>0</v>
      </c>
      <c r="EA6" s="20">
        <f t="shared" si="13"/>
        <v>0</v>
      </c>
      <c r="EB6" s="20">
        <f t="shared" si="13"/>
        <v>0</v>
      </c>
      <c r="EC6" s="21">
        <f t="shared" si="13"/>
        <v>0.05</v>
      </c>
      <c r="ED6" s="20" t="str">
        <f>IF(ED7="","",IF(ED7="-","【-】","【"&amp;SUBSTITUTE(TEXT(ED7,"#,##0.00"),"-","△")&amp;"】"))</f>
        <v>【8.68】</v>
      </c>
      <c r="EE6" s="20">
        <f>IF(EE7="",NA(),EE7)</f>
        <v>0</v>
      </c>
      <c r="EF6" s="20">
        <f t="shared" ref="EF6:EN6" si="14">IF(EF7="",NA(),EF7)</f>
        <v>0</v>
      </c>
      <c r="EG6" s="20">
        <f t="shared" si="14"/>
        <v>0</v>
      </c>
      <c r="EH6" s="20">
        <f t="shared" si="14"/>
        <v>0</v>
      </c>
      <c r="EI6" s="20">
        <f t="shared" si="14"/>
        <v>0</v>
      </c>
      <c r="EJ6" s="21">
        <f t="shared" si="14"/>
        <v>7.0000000000000007E-2</v>
      </c>
      <c r="EK6" s="21">
        <f t="shared" si="14"/>
        <v>0.03</v>
      </c>
      <c r="EL6" s="21">
        <f t="shared" si="14"/>
        <v>0.05</v>
      </c>
      <c r="EM6" s="21">
        <f t="shared" si="14"/>
        <v>0.08</v>
      </c>
      <c r="EN6" s="21">
        <f t="shared" si="14"/>
        <v>0.06</v>
      </c>
      <c r="EO6" s="20" t="str">
        <f>IF(EO7="","",IF(EO7="-","【-】","【"&amp;SUBSTITUTE(TEXT(EO7,"#,##0.00"),"-","△")&amp;"】"))</f>
        <v>【0.22】</v>
      </c>
    </row>
    <row r="7" spans="1:148" s="22" customFormat="1" x14ac:dyDescent="0.25">
      <c r="A7" s="14"/>
      <c r="B7" s="23">
        <v>2023</v>
      </c>
      <c r="C7" s="23">
        <v>232335</v>
      </c>
      <c r="D7" s="23">
        <v>46</v>
      </c>
      <c r="E7" s="23">
        <v>17</v>
      </c>
      <c r="F7" s="23">
        <v>1</v>
      </c>
      <c r="G7" s="23">
        <v>0</v>
      </c>
      <c r="H7" s="23" t="s">
        <v>96</v>
      </c>
      <c r="I7" s="23" t="s">
        <v>97</v>
      </c>
      <c r="J7" s="23" t="s">
        <v>98</v>
      </c>
      <c r="K7" s="23" t="s">
        <v>99</v>
      </c>
      <c r="L7" s="23" t="s">
        <v>100</v>
      </c>
      <c r="M7" s="23" t="s">
        <v>101</v>
      </c>
      <c r="N7" s="24" t="s">
        <v>102</v>
      </c>
      <c r="O7" s="24">
        <v>52.39</v>
      </c>
      <c r="P7" s="24">
        <v>34.07</v>
      </c>
      <c r="Q7" s="24">
        <v>98.15</v>
      </c>
      <c r="R7" s="24">
        <v>2860</v>
      </c>
      <c r="S7" s="24">
        <v>68891</v>
      </c>
      <c r="T7" s="24">
        <v>17.350000000000001</v>
      </c>
      <c r="U7" s="24">
        <v>3970.66</v>
      </c>
      <c r="V7" s="24">
        <v>23399</v>
      </c>
      <c r="W7" s="24">
        <v>3.57</v>
      </c>
      <c r="X7" s="24">
        <v>6554.34</v>
      </c>
      <c r="Y7" s="24">
        <v>101.81</v>
      </c>
      <c r="Z7" s="24">
        <v>105.45</v>
      </c>
      <c r="AA7" s="24">
        <v>103.11</v>
      </c>
      <c r="AB7" s="24">
        <v>103.51</v>
      </c>
      <c r="AC7" s="24">
        <v>103.36</v>
      </c>
      <c r="AD7" s="24">
        <v>101.29</v>
      </c>
      <c r="AE7" s="24">
        <v>105.2</v>
      </c>
      <c r="AF7" s="24">
        <v>102.6</v>
      </c>
      <c r="AG7" s="24">
        <v>106.52</v>
      </c>
      <c r="AH7" s="24">
        <v>106.57</v>
      </c>
      <c r="AI7" s="24">
        <v>105.91</v>
      </c>
      <c r="AJ7" s="24">
        <v>71.260000000000005</v>
      </c>
      <c r="AK7" s="24">
        <v>53.88</v>
      </c>
      <c r="AL7" s="24">
        <v>47.02</v>
      </c>
      <c r="AM7" s="24">
        <v>37.17</v>
      </c>
      <c r="AN7" s="24">
        <v>26.47</v>
      </c>
      <c r="AO7" s="24">
        <v>46.03</v>
      </c>
      <c r="AP7" s="24">
        <v>47.88</v>
      </c>
      <c r="AQ7" s="24">
        <v>55.31</v>
      </c>
      <c r="AR7" s="24">
        <v>22.09</v>
      </c>
      <c r="AS7" s="24">
        <v>15.09</v>
      </c>
      <c r="AT7" s="24">
        <v>3.03</v>
      </c>
      <c r="AU7" s="24">
        <v>149.41</v>
      </c>
      <c r="AV7" s="24">
        <v>133.62</v>
      </c>
      <c r="AW7" s="24">
        <v>131.03</v>
      </c>
      <c r="AX7" s="24">
        <v>128.71</v>
      </c>
      <c r="AY7" s="24">
        <v>120.89</v>
      </c>
      <c r="AZ7" s="24">
        <v>159.65</v>
      </c>
      <c r="BA7" s="24">
        <v>151.49</v>
      </c>
      <c r="BB7" s="24">
        <v>123.63</v>
      </c>
      <c r="BC7" s="24">
        <v>136.09</v>
      </c>
      <c r="BD7" s="24">
        <v>124.73</v>
      </c>
      <c r="BE7" s="24">
        <v>78.430000000000007</v>
      </c>
      <c r="BF7" s="24">
        <v>7068.78</v>
      </c>
      <c r="BG7" s="24">
        <v>6923.43</v>
      </c>
      <c r="BH7" s="24">
        <v>6515.39</v>
      </c>
      <c r="BI7" s="24">
        <v>6354.95</v>
      </c>
      <c r="BJ7" s="24">
        <v>6357.81</v>
      </c>
      <c r="BK7" s="24">
        <v>2154.8200000000002</v>
      </c>
      <c r="BL7" s="24">
        <v>2103.92</v>
      </c>
      <c r="BM7" s="24">
        <v>2411.29</v>
      </c>
      <c r="BN7" s="24">
        <v>3637.99</v>
      </c>
      <c r="BO7" s="24">
        <v>3640.95</v>
      </c>
      <c r="BP7" s="24">
        <v>630.82000000000005</v>
      </c>
      <c r="BQ7" s="24">
        <v>99.86</v>
      </c>
      <c r="BR7" s="24">
        <v>98.12</v>
      </c>
      <c r="BS7" s="24">
        <v>71.75</v>
      </c>
      <c r="BT7" s="24">
        <v>92.09</v>
      </c>
      <c r="BU7" s="24">
        <v>85.82</v>
      </c>
      <c r="BV7" s="24">
        <v>73.63</v>
      </c>
      <c r="BW7" s="24">
        <v>83.47</v>
      </c>
      <c r="BX7" s="24">
        <v>79.77</v>
      </c>
      <c r="BY7" s="24">
        <v>86.76</v>
      </c>
      <c r="BZ7" s="24">
        <v>83.1</v>
      </c>
      <c r="CA7" s="24">
        <v>97.81</v>
      </c>
      <c r="CB7" s="24">
        <v>150</v>
      </c>
      <c r="CC7" s="24">
        <v>150.59</v>
      </c>
      <c r="CD7" s="24">
        <v>206.85</v>
      </c>
      <c r="CE7" s="24">
        <v>162.44</v>
      </c>
      <c r="CF7" s="24">
        <v>174.89</v>
      </c>
      <c r="CG7" s="24">
        <v>193.18</v>
      </c>
      <c r="CH7" s="24">
        <v>171.43</v>
      </c>
      <c r="CI7" s="24">
        <v>181.45</v>
      </c>
      <c r="CJ7" s="24">
        <v>190.07</v>
      </c>
      <c r="CK7" s="24">
        <v>195.4</v>
      </c>
      <c r="CL7" s="24">
        <v>138.75</v>
      </c>
      <c r="CM7" s="24" t="s">
        <v>102</v>
      </c>
      <c r="CN7" s="24" t="s">
        <v>102</v>
      </c>
      <c r="CO7" s="24" t="s">
        <v>102</v>
      </c>
      <c r="CP7" s="24" t="s">
        <v>102</v>
      </c>
      <c r="CQ7" s="24" t="s">
        <v>102</v>
      </c>
      <c r="CR7" s="24">
        <v>41.81</v>
      </c>
      <c r="CS7" s="24">
        <v>44.35</v>
      </c>
      <c r="CT7" s="24">
        <v>45.46</v>
      </c>
      <c r="CU7" s="24">
        <v>46.42</v>
      </c>
      <c r="CV7" s="24">
        <v>48</v>
      </c>
      <c r="CW7" s="24">
        <v>58.94</v>
      </c>
      <c r="CX7" s="24">
        <v>71.84</v>
      </c>
      <c r="CY7" s="24">
        <v>71.47</v>
      </c>
      <c r="CZ7" s="24">
        <v>75.98</v>
      </c>
      <c r="DA7" s="24">
        <v>75.88</v>
      </c>
      <c r="DB7" s="24">
        <v>65.069999999999993</v>
      </c>
      <c r="DC7" s="24">
        <v>63.54</v>
      </c>
      <c r="DD7" s="24">
        <v>63.65</v>
      </c>
      <c r="DE7" s="24">
        <v>62.48</v>
      </c>
      <c r="DF7" s="24">
        <v>63.19</v>
      </c>
      <c r="DG7" s="24">
        <v>58.16</v>
      </c>
      <c r="DH7" s="24">
        <v>95.91</v>
      </c>
      <c r="DI7" s="24">
        <v>3.39</v>
      </c>
      <c r="DJ7" s="24">
        <v>6.47</v>
      </c>
      <c r="DK7" s="24">
        <v>9.02</v>
      </c>
      <c r="DL7" s="24">
        <v>11.15</v>
      </c>
      <c r="DM7" s="24">
        <v>13.01</v>
      </c>
      <c r="DN7" s="24">
        <v>4.83</v>
      </c>
      <c r="DO7" s="24">
        <v>6.42</v>
      </c>
      <c r="DP7" s="24">
        <v>8.2799999999999994</v>
      </c>
      <c r="DQ7" s="24">
        <v>10.66</v>
      </c>
      <c r="DR7" s="24">
        <v>11.93</v>
      </c>
      <c r="DS7" s="24">
        <v>41.09</v>
      </c>
      <c r="DT7" s="24">
        <v>0</v>
      </c>
      <c r="DU7" s="24">
        <v>0</v>
      </c>
      <c r="DV7" s="24">
        <v>0</v>
      </c>
      <c r="DW7" s="24">
        <v>0</v>
      </c>
      <c r="DX7" s="24">
        <v>0.19</v>
      </c>
      <c r="DY7" s="24">
        <v>0</v>
      </c>
      <c r="DZ7" s="24">
        <v>0</v>
      </c>
      <c r="EA7" s="24">
        <v>0</v>
      </c>
      <c r="EB7" s="24">
        <v>0</v>
      </c>
      <c r="EC7" s="24">
        <v>0.05</v>
      </c>
      <c r="ED7" s="24">
        <v>8.68</v>
      </c>
      <c r="EE7" s="24">
        <v>0</v>
      </c>
      <c r="EF7" s="24">
        <v>0</v>
      </c>
      <c r="EG7" s="24">
        <v>0</v>
      </c>
      <c r="EH7" s="24">
        <v>0</v>
      </c>
      <c r="EI7" s="24">
        <v>0</v>
      </c>
      <c r="EJ7" s="24">
        <v>7.0000000000000007E-2</v>
      </c>
      <c r="EK7" s="24">
        <v>0.03</v>
      </c>
      <c r="EL7" s="24">
        <v>0.05</v>
      </c>
      <c r="EM7" s="24">
        <v>0.08</v>
      </c>
      <c r="EN7" s="24">
        <v>0.06</v>
      </c>
      <c r="EO7" s="24">
        <v>0.22</v>
      </c>
    </row>
    <row r="8" spans="1:148" x14ac:dyDescent="0.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5">
      <c r="B11">
        <v>22</v>
      </c>
      <c r="C11">
        <v>21</v>
      </c>
      <c r="D11">
        <v>20</v>
      </c>
      <c r="E11">
        <v>19</v>
      </c>
      <c r="F11">
        <v>18</v>
      </c>
      <c r="G11" t="s">
        <v>108</v>
      </c>
    </row>
    <row r="12" spans="1:148" x14ac:dyDescent="0.25">
      <c r="B12">
        <v>1</v>
      </c>
      <c r="C12">
        <v>1</v>
      </c>
      <c r="D12">
        <v>2</v>
      </c>
      <c r="E12">
        <v>3</v>
      </c>
      <c r="F12">
        <v>4</v>
      </c>
      <c r="G12" t="s">
        <v>109</v>
      </c>
    </row>
    <row r="13" spans="1:148" x14ac:dyDescent="0.2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2025-02-03T05:16:31Z</cp:lastPrinted>
  <dcterms:created xsi:type="dcterms:W3CDTF">2025-01-24T07:03:15Z</dcterms:created>
  <dcterms:modified xsi:type="dcterms:W3CDTF">2025-02-14T02:57:11Z</dcterms:modified>
  <cp:category/>
</cp:coreProperties>
</file>