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4　北名古屋市〇\下水道事業（公下）\"/>
    </mc:Choice>
  </mc:AlternateContent>
  <xr:revisionPtr revIDLastSave="0" documentId="13_ncr:1_{6DA2C460-D8EA-464C-A748-77D84AB34FFB}" xr6:coauthVersionLast="47" xr6:coauthVersionMax="47" xr10:uidLastSave="{00000000-0000-0000-0000-000000000000}"/>
  <workbookProtection workbookAlgorithmName="SHA-512" workbookHashValue="bnyqMFs+7uV9kZXpD3QYn/2Jpe5qJrzSCJM13U1UlUtcGlkFlNENd5j1yknCIlMH/W/zaCiZ4tzryYpfgpnSoQ==" workbookSaltValue="aCX4049dQS2I4W/ZV5duW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T10" i="4"/>
  <c r="AL10" i="4"/>
  <c r="P8" i="4"/>
  <c r="I8" i="4"/>
</calcChain>
</file>

<file path=xl/sharedStrings.xml><?xml version="1.0" encoding="utf-8"?>
<sst xmlns="http://schemas.openxmlformats.org/spreadsheetml/2006/main" count="260" uniqueCount="115">
  <si>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</si>
  <si>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</si>
  <si>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</si>
  <si>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</si>
  <si>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</si>
  <si>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</si>
  <si>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</si>
  <si>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</si>
  <si>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</si>
  <si>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</si>
  <si>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</si>
  <si>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</si>
  <si>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</si>
  <si>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</si>
  <si>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</si>
  <si>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</si>
  <si>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</si>
  <si>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</si>
  <si>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</si>
  <si>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</si>
  <si>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</si>
  <si>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</si>
  <si>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</si>
  <si>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</si>
  <si>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</si>
  <si>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</si>
  <si>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</si>
  <si>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</si>
  <si>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</si>
  <si>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</si>
  <si>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</si>
  <si>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</si>
  <si>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</si>
  <si>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</si>
  <si>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</si>
  <si>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</si>
  <si>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</si>
  <si>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</si>
  <si>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</si>
  <si>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</si>
  <si>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</si>
  <si>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</si>
  <si>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</si>
  <si>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</si>
  <si>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</si>
  <si>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</si>
  <si>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</si>
  <si>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</si>
  <si>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</si>
  <si>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</si>
  <si>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</si>
  <si>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</si>
  <si>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</si>
  <si>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</si>
  <si>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</si>
  <si>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</si>
  <si>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</si>
  <si>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</si>
  <si>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</si>
  <si>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</si>
  <si>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</si>
  <si>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</si>
  <si>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</si>
  <si>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</si>
  <si>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</si>
  <si>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</si>
  <si>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</si>
  <si>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</si>
  <si>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</si>
  <si>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</si>
  <si>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</si>
  <si>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</si>
  <si>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</si>
  <si>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</si>
  <si>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</si>
  <si>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</si>
  <si>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</si>
  <si>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</si>
  <si>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</si>
  <si>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</si>
  <si>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</si>
  <si>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</si>
  <si>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</si>
  <si>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</si>
  <si>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</si>
  <si>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</si>
  <si>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</si>
  <si>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</si>
  <si>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</si>
  <si>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</si>
  <si>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</si>
  <si>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</si>
  <si>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</si>
  <si>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</si>
  <si>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</si>
  <si>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</si>
  <si>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</si>
  <si>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</si>
  <si>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</si>
  <si>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</si>
  <si>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</si>
  <si>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</si>
  <si>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</si>
  <si>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</si>
  <si>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</si>
  <si>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</si>
  <si>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</si>
  <si>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</si>
  <si>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</si>
  <si>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</si>
  <si>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</si>
  <si>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</si>
  <si>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②累積欠損金比率が類似団体平均値を大きく上回っており、接続率の向上等による使用料収入を確保し、段階的な縮減を図る必要がある。
④企業債残高対事業規模比率は、類似団体平均値の約2.3倍となっているが、これは本市の下水道事業の普及率が低く整備途中のため、下水道未整備区域の10年概成を国が後押しするうちに国費を最大限活用し、整備率の向上を図るために積極的な下水道整備を進めているためである。今後も上昇を続け令和14年度に起債元利償還費がピークを迎えるため償還財源の確保が課題となっている。
⑤経費回収率⑧水洗化率について、経費回収率が100％を下回っているということは、汚水処理にかかる費用が使用料で賄いきれないことを意味しており、維持管理のコスト削減に取り組むだけではなく、水洗化率の向上に向けた取り組みや使用料の見直しを検討し、収入の確保を図っていく必要がある。</t>
    <rPh sb="102" eb="104">
      <t>ホンシ</t>
    </rPh>
    <rPh sb="105" eb="110">
      <t>ゲスイドウジギョウ</t>
    </rPh>
    <rPh sb="111" eb="114">
      <t>フキュウリツ</t>
    </rPh>
    <rPh sb="115" eb="116">
      <t>ヒク</t>
    </rPh>
    <rPh sb="117" eb="121">
      <t>セイビトチュウ</t>
    </rPh>
    <rPh sb="176" eb="179">
      <t>ゲスイドウ</t>
    </rPh>
    <rPh sb="208" eb="210">
      <t>キサイ</t>
    </rPh>
    <rPh sb="210" eb="212">
      <t>ガンリ</t>
    </rPh>
    <phoneticPr fontId="4"/>
  </si>
  <si>
    <t>①有形資産固定資産減価償却率は全国平均を大きく下回っている。これは本市の下水道が供用開始から１６年しか経過していないため下水道本管の老朽化が低いためである。しかし、２つの雨水ポンプ場施設については、機械電気設備の更新時期が近づいており確実な雨水ポンプ場施設の稼働を確保するために、令和３年度に策定しているストックマネジメント計画に基づいた計画的な改築更新を行っていく必要がある。また、ストックマネジメント計画については施設の経年劣化や社会情勢を適宜反映した施設更新事業等の進捗管理を行うために見直しについても検討していく必要がある。</t>
    <rPh sb="20" eb="21">
      <t>オオ</t>
    </rPh>
    <rPh sb="60" eb="63">
      <t>ゲスイドウ</t>
    </rPh>
    <rPh sb="63" eb="65">
      <t>ホンカン</t>
    </rPh>
    <rPh sb="66" eb="69">
      <t>ロウキュウカ</t>
    </rPh>
    <rPh sb="70" eb="71">
      <t>ヒク</t>
    </rPh>
    <rPh sb="91" eb="93">
      <t>シセツ</t>
    </rPh>
    <rPh sb="117" eb="119">
      <t>カクジツ</t>
    </rPh>
    <rPh sb="120" eb="122">
      <t>ウスイ</t>
    </rPh>
    <rPh sb="125" eb="126">
      <t>ジョウ</t>
    </rPh>
    <rPh sb="126" eb="128">
      <t>シセツ</t>
    </rPh>
    <rPh sb="129" eb="131">
      <t>カドウ</t>
    </rPh>
    <rPh sb="132" eb="134">
      <t>カクホ</t>
    </rPh>
    <rPh sb="140" eb="142">
      <t>レイワ</t>
    </rPh>
    <rPh sb="143" eb="145">
      <t>ネンド</t>
    </rPh>
    <rPh sb="146" eb="148">
      <t>サクテイ</t>
    </rPh>
    <rPh sb="183" eb="185">
      <t>ヒツヨウ</t>
    </rPh>
    <rPh sb="202" eb="204">
      <t>ケイカク</t>
    </rPh>
    <rPh sb="209" eb="211">
      <t>シセツ</t>
    </rPh>
    <rPh sb="212" eb="216">
      <t>ケイネンレッカ</t>
    </rPh>
    <rPh sb="217" eb="221">
      <t>シャカイジョウセイ</t>
    </rPh>
    <rPh sb="222" eb="224">
      <t>テキギ</t>
    </rPh>
    <rPh sb="224" eb="226">
      <t>ハンエイ</t>
    </rPh>
    <rPh sb="228" eb="230">
      <t>シセツ</t>
    </rPh>
    <rPh sb="234" eb="235">
      <t>トウ</t>
    </rPh>
    <phoneticPr fontId="4"/>
  </si>
  <si>
    <t>本市の汚水事業を取り巻く経営環境は、人口密度は高く、地形も平坦であることから、普及人口や水洗化率が向上すれば経費回収率は上昇し、安定的な経営が可能となる条件が揃っている。しかしながら、積極的な下水道整備に伴い累積した地方債の償還は順次始まっており、償還財源の確保が課題となっている。一方、雨水事業についても近年多発する浸水被害への対策として雨水貯留施設の整備計画が控えており、更なる地方債の発行が見込まれる。
そのため当面は一般会計からの繰入金が増加する収支構造となるので同時に自立した経営に向けた計画的な整備計画や使用料の見直しについて検討する必要がある。
そのうえで重要となる経営戦略については、令和２年度に策定をしており、本年度に使用料の改定も含め見直しを行っています。</t>
    <rPh sb="306" eb="308">
      <t>サクテイ</t>
    </rPh>
    <rPh sb="314" eb="315">
      <t>ホン</t>
    </rPh>
    <rPh sb="315" eb="317">
      <t>ネンド</t>
    </rPh>
    <rPh sb="318" eb="321">
      <t>シヨウリョウ</t>
    </rPh>
    <rPh sb="322" eb="324">
      <t>カイテイ</t>
    </rPh>
    <rPh sb="325" eb="326">
      <t>フク</t>
    </rPh>
    <rPh sb="327" eb="329">
      <t>ミナオ</t>
    </rPh>
    <rPh sb="331" eb="3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</si>
</sst>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D71-4999-9224-83DAAD44AA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0.01</c:v>
                </c:pt>
                <c:pt idx="4">
                  <c:v>0.01</c:v>
                </c:pt>
              </c:numCache>
            </c:numRef>
          </c:val>
          <c:smooth val="0"/>
          <c:extLst>
            <c:ext xmlns:c16="http://schemas.microsoft.com/office/drawing/2014/chart" uri="{C3380CC4-5D6E-409C-BE32-E72D297353CC}">
              <c16:uniqueId val="{00000001-7D71-4999-9224-83DAAD44AA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76-4565-9C7B-1815A42FC0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48.96</c:v>
                </c:pt>
              </c:numCache>
            </c:numRef>
          </c:val>
          <c:smooth val="0"/>
          <c:extLst>
            <c:ext xmlns:c16="http://schemas.microsoft.com/office/drawing/2014/chart" uri="{C3380CC4-5D6E-409C-BE32-E72D297353CC}">
              <c16:uniqueId val="{00000001-3D76-4565-9C7B-1815A42FC0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76.430000000000007</c:v>
                </c:pt>
                <c:pt idx="2">
                  <c:v>77.77</c:v>
                </c:pt>
                <c:pt idx="3">
                  <c:v>77.63</c:v>
                </c:pt>
                <c:pt idx="4">
                  <c:v>78.930000000000007</c:v>
                </c:pt>
              </c:numCache>
            </c:numRef>
          </c:val>
          <c:extLst>
            <c:ext xmlns:c16="http://schemas.microsoft.com/office/drawing/2014/chart" uri="{C3380CC4-5D6E-409C-BE32-E72D297353CC}">
              <c16:uniqueId val="{00000000-039B-495E-A6F3-751593A114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88.26</c:v>
                </c:pt>
                <c:pt idx="2">
                  <c:v>81.709999999999994</c:v>
                </c:pt>
                <c:pt idx="3">
                  <c:v>81.72</c:v>
                </c:pt>
                <c:pt idx="4">
                  <c:v>87.38</c:v>
                </c:pt>
              </c:numCache>
            </c:numRef>
          </c:val>
          <c:smooth val="0"/>
          <c:extLst>
            <c:ext xmlns:c16="http://schemas.microsoft.com/office/drawing/2014/chart" uri="{C3380CC4-5D6E-409C-BE32-E72D297353CC}">
              <c16:uniqueId val="{00000001-039B-495E-A6F3-751593A114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99.5</c:v>
                </c:pt>
                <c:pt idx="2">
                  <c:v>97.56</c:v>
                </c:pt>
                <c:pt idx="3">
                  <c:v>100.76</c:v>
                </c:pt>
                <c:pt idx="4">
                  <c:v>102.59</c:v>
                </c:pt>
              </c:numCache>
            </c:numRef>
          </c:val>
          <c:extLst>
            <c:ext xmlns:c16="http://schemas.microsoft.com/office/drawing/2014/chart" uri="{C3380CC4-5D6E-409C-BE32-E72D297353CC}">
              <c16:uniqueId val="{00000000-83FC-4FE5-8358-81F5038587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103.57</c:v>
                </c:pt>
                <c:pt idx="2">
                  <c:v>98.52</c:v>
                </c:pt>
                <c:pt idx="3">
                  <c:v>101.38</c:v>
                </c:pt>
                <c:pt idx="4">
                  <c:v>103.89</c:v>
                </c:pt>
              </c:numCache>
            </c:numRef>
          </c:val>
          <c:smooth val="0"/>
          <c:extLst>
            <c:ext xmlns:c16="http://schemas.microsoft.com/office/drawing/2014/chart" uri="{C3380CC4-5D6E-409C-BE32-E72D297353CC}">
              <c16:uniqueId val="{00000001-83FC-4FE5-8358-81F5038587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2.56</c:v>
                </c:pt>
                <c:pt idx="2">
                  <c:v>5.0199999999999996</c:v>
                </c:pt>
                <c:pt idx="3">
                  <c:v>7.33</c:v>
                </c:pt>
                <c:pt idx="4">
                  <c:v>9.42</c:v>
                </c:pt>
              </c:numCache>
            </c:numRef>
          </c:val>
          <c:extLst>
            <c:ext xmlns:c16="http://schemas.microsoft.com/office/drawing/2014/chart" uri="{C3380CC4-5D6E-409C-BE32-E72D297353CC}">
              <c16:uniqueId val="{00000000-E074-4352-9D8C-F62A0B8547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4.4400000000000004</c:v>
                </c:pt>
                <c:pt idx="2">
                  <c:v>5.86</c:v>
                </c:pt>
                <c:pt idx="3">
                  <c:v>8.14</c:v>
                </c:pt>
                <c:pt idx="4">
                  <c:v>18.239999999999998</c:v>
                </c:pt>
              </c:numCache>
            </c:numRef>
          </c:val>
          <c:smooth val="0"/>
          <c:extLst>
            <c:ext xmlns:c16="http://schemas.microsoft.com/office/drawing/2014/chart" uri="{C3380CC4-5D6E-409C-BE32-E72D297353CC}">
              <c16:uniqueId val="{00000001-E074-4352-9D8C-F62A0B8547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65-4990-8E5F-8314B1890F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B65-4990-8E5F-8314B1890F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103.64</c:v>
                </c:pt>
                <c:pt idx="2">
                  <c:v>122.86</c:v>
                </c:pt>
                <c:pt idx="3">
                  <c:v>114.22</c:v>
                </c:pt>
                <c:pt idx="4">
                  <c:v>104.9</c:v>
                </c:pt>
              </c:numCache>
            </c:numRef>
          </c:val>
          <c:extLst>
            <c:ext xmlns:c16="http://schemas.microsoft.com/office/drawing/2014/chart" uri="{C3380CC4-5D6E-409C-BE32-E72D297353CC}">
              <c16:uniqueId val="{00000000-2F1A-4999-8D79-7A7F152A33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35.11</c:v>
                </c:pt>
                <c:pt idx="2">
                  <c:v>79.900000000000006</c:v>
                </c:pt>
                <c:pt idx="3">
                  <c:v>75.28</c:v>
                </c:pt>
                <c:pt idx="4">
                  <c:v>23.78</c:v>
                </c:pt>
              </c:numCache>
            </c:numRef>
          </c:val>
          <c:smooth val="0"/>
          <c:extLst>
            <c:ext xmlns:c16="http://schemas.microsoft.com/office/drawing/2014/chart" uri="{C3380CC4-5D6E-409C-BE32-E72D297353CC}">
              <c16:uniqueId val="{00000001-2F1A-4999-8D79-7A7F152A33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143.16999999999999</c:v>
                </c:pt>
                <c:pt idx="2">
                  <c:v>154.54</c:v>
                </c:pt>
                <c:pt idx="3">
                  <c:v>159.77000000000001</c:v>
                </c:pt>
                <c:pt idx="4">
                  <c:v>174.82</c:v>
                </c:pt>
              </c:numCache>
            </c:numRef>
          </c:val>
          <c:extLst>
            <c:ext xmlns:c16="http://schemas.microsoft.com/office/drawing/2014/chart" uri="{C3380CC4-5D6E-409C-BE32-E72D297353CC}">
              <c16:uniqueId val="{00000000-4BB4-4585-BB70-C02F432FAB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76.62</c:v>
                </c:pt>
                <c:pt idx="2">
                  <c:v>95.14</c:v>
                </c:pt>
                <c:pt idx="3">
                  <c:v>82.17</c:v>
                </c:pt>
                <c:pt idx="4">
                  <c:v>105.69</c:v>
                </c:pt>
              </c:numCache>
            </c:numRef>
          </c:val>
          <c:smooth val="0"/>
          <c:extLst>
            <c:ext xmlns:c16="http://schemas.microsoft.com/office/drawing/2014/chart" uri="{C3380CC4-5D6E-409C-BE32-E72D297353CC}">
              <c16:uniqueId val="{00000001-4BB4-4585-BB70-C02F432FAB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1681.3</c:v>
                </c:pt>
                <c:pt idx="2">
                  <c:v>2088.4899999999998</c:v>
                </c:pt>
                <c:pt idx="3">
                  <c:v>2098.14</c:v>
                </c:pt>
                <c:pt idx="4">
                  <c:v>2144.52</c:v>
                </c:pt>
              </c:numCache>
            </c:numRef>
          </c:val>
          <c:extLst>
            <c:ext xmlns:c16="http://schemas.microsoft.com/office/drawing/2014/chart" uri="{C3380CC4-5D6E-409C-BE32-E72D297353CC}">
              <c16:uniqueId val="{00000000-264C-4FFD-A19C-B68F04A4F8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1112.44</c:v>
                </c:pt>
                <c:pt idx="2">
                  <c:v>1731.1</c:v>
                </c:pt>
                <c:pt idx="3">
                  <c:v>1725.34</c:v>
                </c:pt>
                <c:pt idx="4">
                  <c:v>918.51</c:v>
                </c:pt>
              </c:numCache>
            </c:numRef>
          </c:val>
          <c:smooth val="0"/>
          <c:extLst>
            <c:ext xmlns:c16="http://schemas.microsoft.com/office/drawing/2014/chart" uri="{C3380CC4-5D6E-409C-BE32-E72D297353CC}">
              <c16:uniqueId val="{00000001-264C-4FFD-A19C-B68F04A4F8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76.06</c:v>
                </c:pt>
                <c:pt idx="2">
                  <c:v>76.099999999999994</c:v>
                </c:pt>
                <c:pt idx="3">
                  <c:v>76.239999999999995</c:v>
                </c:pt>
                <c:pt idx="4">
                  <c:v>76.849999999999994</c:v>
                </c:pt>
              </c:numCache>
            </c:numRef>
          </c:val>
          <c:extLst>
            <c:ext xmlns:c16="http://schemas.microsoft.com/office/drawing/2014/chart" uri="{C3380CC4-5D6E-409C-BE32-E72D297353CC}">
              <c16:uniqueId val="{00000000-D3C9-4F1F-B608-A0F2045427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89.61</c:v>
                </c:pt>
                <c:pt idx="2">
                  <c:v>67.069999999999993</c:v>
                </c:pt>
                <c:pt idx="3">
                  <c:v>66.63</c:v>
                </c:pt>
                <c:pt idx="4">
                  <c:v>82.72</c:v>
                </c:pt>
              </c:numCache>
            </c:numRef>
          </c:val>
          <c:smooth val="0"/>
          <c:extLst>
            <c:ext xmlns:c16="http://schemas.microsoft.com/office/drawing/2014/chart" uri="{C3380CC4-5D6E-409C-BE32-E72D297353CC}">
              <c16:uniqueId val="{00000001-D3C9-4F1F-B608-A0F2045427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9B63-4AD3-941E-38DDDC4864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115.51</c:v>
                </c:pt>
                <c:pt idx="2">
                  <c:v>150.03</c:v>
                </c:pt>
                <c:pt idx="3">
                  <c:v>150.04</c:v>
                </c:pt>
                <c:pt idx="4">
                  <c:v>157.16</c:v>
                </c:pt>
              </c:numCache>
            </c:numRef>
          </c:val>
          <c:smooth val="0"/>
          <c:extLst>
            <c:ext xmlns:c16="http://schemas.microsoft.com/office/drawing/2014/chart" uri="{C3380CC4-5D6E-409C-BE32-E72D297353CC}">
              <c16:uniqueId val="{00000001-9B63-4AD3-941E-38DDDC4864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北名古屋市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Bc2</v>
      </c>
      <c r="X8" s="34"/>
      <c r="Y8" s="34"/>
      <c r="Z8" s="34"/>
      <c r="AA8" s="34"/>
      <c r="AB8" s="34"/>
      <c r="AC8" s="34"/>
      <c r="AD8" s="35" t="str">
        <f>データ!$M$6</f>
        <v>非設置</v>
      </c>
      <c r="AE8" s="35"/>
      <c r="AF8" s="35"/>
      <c r="AG8" s="35"/>
      <c r="AH8" s="35"/>
      <c r="AI8" s="35"/>
      <c r="AJ8" s="35"/>
      <c r="AK8" s="3"/>
      <c r="AL8" s="36">
        <f>データ!S6</f>
        <v>86168</v>
      </c>
      <c r="AM8" s="36"/>
      <c r="AN8" s="36"/>
      <c r="AO8" s="36"/>
      <c r="AP8" s="36"/>
      <c r="AQ8" s="36"/>
      <c r="AR8" s="36"/>
      <c r="AS8" s="36"/>
      <c r="AT8" s="37">
        <f>データ!T6</f>
        <v>18.37</v>
      </c>
      <c r="AU8" s="37"/>
      <c r="AV8" s="37"/>
      <c r="AW8" s="37"/>
      <c r="AX8" s="37"/>
      <c r="AY8" s="37"/>
      <c r="AZ8" s="37"/>
      <c r="BA8" s="37"/>
      <c r="BB8" s="37">
        <f>データ!U6</f>
        <v>4690.6899999999996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50.69</v>
      </c>
      <c r="J10" s="37"/>
      <c r="K10" s="37"/>
      <c r="L10" s="37"/>
      <c r="M10" s="37"/>
      <c r="N10" s="37"/>
      <c r="O10" s="37"/>
      <c r="P10" s="37">
        <f>データ!P6</f>
        <v>54.85</v>
      </c>
      <c r="Q10" s="37"/>
      <c r="R10" s="37"/>
      <c r="S10" s="37"/>
      <c r="T10" s="37"/>
      <c r="U10" s="37"/>
      <c r="V10" s="37"/>
      <c r="W10" s="37">
        <f>データ!Q6</f>
        <v>96.35</v>
      </c>
      <c r="X10" s="37"/>
      <c r="Y10" s="37"/>
      <c r="Z10" s="37"/>
      <c r="AA10" s="37"/>
      <c r="AB10" s="37"/>
      <c r="AC10" s="37"/>
      <c r="AD10" s="36">
        <f>データ!R6</f>
        <v>2200</v>
      </c>
      <c r="AE10" s="36"/>
      <c r="AF10" s="36"/>
      <c r="AG10" s="36"/>
      <c r="AH10" s="36"/>
      <c r="AI10" s="36"/>
      <c r="AJ10" s="36"/>
      <c r="AK10" s="2"/>
      <c r="AL10" s="36">
        <f>データ!V6</f>
        <v>47139</v>
      </c>
      <c r="AM10" s="36"/>
      <c r="AN10" s="36"/>
      <c r="AO10" s="36"/>
      <c r="AP10" s="36"/>
      <c r="AQ10" s="36"/>
      <c r="AR10" s="36"/>
      <c r="AS10" s="36"/>
      <c r="AT10" s="37">
        <f>データ!W6</f>
        <v>6.31</v>
      </c>
      <c r="AU10" s="37"/>
      <c r="AV10" s="37"/>
      <c r="AW10" s="37"/>
      <c r="AX10" s="37"/>
      <c r="AY10" s="37"/>
      <c r="AZ10" s="37"/>
      <c r="BA10" s="37"/>
      <c r="BB10" s="37">
        <f>データ!X6</f>
        <v>7470.52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L1fG7N19QxzLu+wCU5MA2uOYxJPW2qpCnQKAgdgRM9nAuqzyn999lYiY1hVLfPa1pAxN2DYhcit2TatUbKrYQ==" saltValue="iaqFGr71iunwprSYaxrio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2023</v>
      </c>
      <c r="C6" s="19">
        <f t="shared" ref="C6:X6" si="3">C7</f>
        <v>232343</v>
      </c>
      <c r="D6" s="19">
        <f t="shared" si="3"/>
        <v>46</v>
      </c>
      <c r="E6" s="19">
        <f t="shared" si="3"/>
        <v>17</v>
      </c>
      <c r="F6" s="19">
        <f t="shared" si="3"/>
        <v>1</v>
      </c>
      <c r="G6" s="19">
        <f t="shared" si="3"/>
        <v>0</v>
      </c>
      <c r="H6" s="19" t="str">
        <f t="shared" si="3"/>
        <v>愛知県　北名古屋市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50.69</v>
      </c>
      <c r="P6" s="20">
        <f t="shared" si="3"/>
        <v>54.85</v>
      </c>
      <c r="Q6" s="20">
        <f t="shared" si="3"/>
        <v>96.35</v>
      </c>
      <c r="R6" s="20">
        <f t="shared" si="3"/>
        <v>2200</v>
      </c>
      <c r="S6" s="20">
        <f t="shared" si="3"/>
        <v>86168</v>
      </c>
      <c r="T6" s="20">
        <f t="shared" si="3"/>
        <v>18.37</v>
      </c>
      <c r="U6" s="20">
        <f t="shared" si="3"/>
        <v>4690.6899999999996</v>
      </c>
      <c r="V6" s="20">
        <f t="shared" si="3"/>
        <v>47139</v>
      </c>
      <c r="W6" s="20">
        <f t="shared" si="3"/>
        <v>6.31</v>
      </c>
      <c r="X6" s="20">
        <f t="shared" si="3"/>
        <v>7470.52</v>
      </c>
      <c r="Y6" s="21" t="str">
        <f>IF(Y7="",NA(),Y7)</f>
        <v>-</v>
      </c>
      <c r="Z6" s="21">
        <f t="shared" ref="Z6:AH6" si="4">IF(Z7="",NA(),Z7)</f>
        <v>99.5</v>
      </c>
      <c r="AA6" s="21">
        <f t="shared" si="4"/>
        <v>97.56</v>
      </c>
      <c r="AB6" s="21">
        <f t="shared" si="4"/>
        <v>100.76</v>
      </c>
      <c r="AC6" s="21">
        <f t="shared" si="4"/>
        <v>102.59</v>
      </c>
      <c r="AD6" s="21" t="str">
        <f t="shared" si="4"/>
        <v>-</v>
      </c>
      <c r="AE6" s="21">
        <f t="shared" si="4"/>
        <v>103.57</v>
      </c>
      <c r="AF6" s="21">
        <f t="shared" si="4"/>
        <v>98.52</v>
      </c>
      <c r="AG6" s="21">
        <f t="shared" si="4"/>
        <v>101.38</v>
      </c>
      <c r="AH6" s="21">
        <f t="shared" si="4"/>
        <v>103.89</v>
      </c>
      <c r="AI6" s="20" t="str">
        <f>IF(AI7="","",IF(AI7="-","【-】","【"&amp;SUBSTITUTE(TEXT(AI7,"#,##0.00"),"-","△")&amp;"】"))</f>
        <v>【105.91】</v>
      </c>
      <c r="AJ6" s="21" t="str">
        <f>IF(AJ7="",NA(),AJ7)</f>
        <v>-</v>
      </c>
      <c r="AK6" s="21">
        <f t="shared" ref="AK6:AS6" si="5">IF(AK7="",NA(),AK7)</f>
        <v>103.64</v>
      </c>
      <c r="AL6" s="21">
        <f t="shared" si="5"/>
        <v>122.86</v>
      </c>
      <c r="AM6" s="21">
        <f t="shared" si="5"/>
        <v>114.22</v>
      </c>
      <c r="AN6" s="21">
        <f t="shared" si="5"/>
        <v>104.9</v>
      </c>
      <c r="AO6" s="21" t="str">
        <f t="shared" si="5"/>
        <v>-</v>
      </c>
      <c r="AP6" s="21">
        <f t="shared" si="5"/>
        <v>35.11</v>
      </c>
      <c r="AQ6" s="21">
        <f t="shared" si="5"/>
        <v>79.900000000000006</v>
      </c>
      <c r="AR6" s="21">
        <f t="shared" si="5"/>
        <v>75.28</v>
      </c>
      <c r="AS6" s="21">
        <f t="shared" si="5"/>
        <v>23.78</v>
      </c>
      <c r="AT6" s="20" t="str">
        <f>IF(AT7="","",IF(AT7="-","【-】","【"&amp;SUBSTITUTE(TEXT(AT7,"#,##0.00"),"-","△")&amp;"】"))</f>
        <v>【3.03】</v>
      </c>
      <c r="AU6" s="21" t="str">
        <f>IF(AU7="",NA(),AU7)</f>
        <v>-</v>
      </c>
      <c r="AV6" s="21">
        <f t="shared" ref="AV6:BD6" si="6">IF(AV7="",NA(),AV7)</f>
        <v>143.16999999999999</v>
      </c>
      <c r="AW6" s="21">
        <f t="shared" si="6"/>
        <v>154.54</v>
      </c>
      <c r="AX6" s="21">
        <f t="shared" si="6"/>
        <v>159.77000000000001</v>
      </c>
      <c r="AY6" s="21">
        <f t="shared" si="6"/>
        <v>174.82</v>
      </c>
      <c r="AZ6" s="21" t="str">
        <f t="shared" si="6"/>
        <v>-</v>
      </c>
      <c r="BA6" s="21">
        <f t="shared" si="6"/>
        <v>76.62</v>
      </c>
      <c r="BB6" s="21">
        <f t="shared" si="6"/>
        <v>95.14</v>
      </c>
      <c r="BC6" s="21">
        <f t="shared" si="6"/>
        <v>82.17</v>
      </c>
      <c r="BD6" s="21">
        <f t="shared" si="6"/>
        <v>105.69</v>
      </c>
      <c r="BE6" s="20" t="str">
        <f>IF(BE7="","",IF(BE7="-","【-】","【"&amp;SUBSTITUTE(TEXT(BE7,"#,##0.00"),"-","△")&amp;"】"))</f>
        <v>【78.43】</v>
      </c>
      <c r="BF6" s="21" t="str">
        <f>IF(BF7="",NA(),BF7)</f>
        <v>-</v>
      </c>
      <c r="BG6" s="21">
        <f t="shared" ref="BG6:BO6" si="7">IF(BG7="",NA(),BG7)</f>
        <v>1681.3</v>
      </c>
      <c r="BH6" s="21">
        <f t="shared" si="7"/>
        <v>2088.4899999999998</v>
      </c>
      <c r="BI6" s="21">
        <f t="shared" si="7"/>
        <v>2098.14</v>
      </c>
      <c r="BJ6" s="21">
        <f t="shared" si="7"/>
        <v>2144.52</v>
      </c>
      <c r="BK6" s="21" t="str">
        <f t="shared" si="7"/>
        <v>-</v>
      </c>
      <c r="BL6" s="21">
        <f t="shared" si="7"/>
        <v>1112.44</v>
      </c>
      <c r="BM6" s="21">
        <f t="shared" si="7"/>
        <v>1731.1</v>
      </c>
      <c r="BN6" s="21">
        <f t="shared" si="7"/>
        <v>1725.34</v>
      </c>
      <c r="BO6" s="21">
        <f t="shared" si="7"/>
        <v>918.51</v>
      </c>
      <c r="BP6" s="20" t="str">
        <f>IF(BP7="","",IF(BP7="-","【-】","【"&amp;SUBSTITUTE(TEXT(BP7,"#,##0.00"),"-","△")&amp;"】"))</f>
        <v>【630.82】</v>
      </c>
      <c r="BQ6" s="21" t="str">
        <f>IF(BQ7="",NA(),BQ7)</f>
        <v>-</v>
      </c>
      <c r="BR6" s="21">
        <f t="shared" ref="BR6:BZ6" si="8">IF(BR7="",NA(),BR7)</f>
        <v>76.06</v>
      </c>
      <c r="BS6" s="21">
        <f t="shared" si="8"/>
        <v>76.099999999999994</v>
      </c>
      <c r="BT6" s="21">
        <f t="shared" si="8"/>
        <v>76.239999999999995</v>
      </c>
      <c r="BU6" s="21">
        <f t="shared" si="8"/>
        <v>76.849999999999994</v>
      </c>
      <c r="BV6" s="21" t="str">
        <f t="shared" si="8"/>
        <v>-</v>
      </c>
      <c r="BW6" s="21">
        <f t="shared" si="8"/>
        <v>89.61</v>
      </c>
      <c r="BX6" s="21">
        <f t="shared" si="8"/>
        <v>67.069999999999993</v>
      </c>
      <c r="BY6" s="21">
        <f t="shared" si="8"/>
        <v>66.63</v>
      </c>
      <c r="BZ6" s="21">
        <f t="shared" si="8"/>
        <v>82.72</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115.51</v>
      </c>
      <c r="CI6" s="21">
        <f t="shared" si="9"/>
        <v>150.03</v>
      </c>
      <c r="CJ6" s="21">
        <f t="shared" si="9"/>
        <v>150.04</v>
      </c>
      <c r="CK6" s="21">
        <f t="shared" si="9"/>
        <v>157.16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48.96</v>
      </c>
      <c r="CW6" s="20" t="str">
        <f>IF(CW7="","",IF(CW7="-","【-】","【"&amp;SUBSTITUTE(TEXT(CW7,"#,##0.00"),"-","△")&amp;"】"))</f>
        <v>【58.94】</v>
      </c>
      <c r="CX6" s="21" t="str">
        <f>IF(CX7="",NA(),CX7)</f>
        <v>-</v>
      </c>
      <c r="CY6" s="21">
        <f t="shared" ref="CY6:DG6" si="11">IF(CY7="",NA(),CY7)</f>
        <v>76.430000000000007</v>
      </c>
      <c r="CZ6" s="21">
        <f t="shared" si="11"/>
        <v>77.77</v>
      </c>
      <c r="DA6" s="21">
        <f t="shared" si="11"/>
        <v>77.63</v>
      </c>
      <c r="DB6" s="21">
        <f t="shared" si="11"/>
        <v>78.930000000000007</v>
      </c>
      <c r="DC6" s="21" t="str">
        <f t="shared" si="11"/>
        <v>-</v>
      </c>
      <c r="DD6" s="21">
        <f t="shared" si="11"/>
        <v>88.26</v>
      </c>
      <c r="DE6" s="21">
        <f t="shared" si="11"/>
        <v>81.709999999999994</v>
      </c>
      <c r="DF6" s="21">
        <f t="shared" si="11"/>
        <v>81.72</v>
      </c>
      <c r="DG6" s="21">
        <f t="shared" si="11"/>
        <v>87.38</v>
      </c>
      <c r="DH6" s="20" t="str">
        <f>IF(DH7="","",IF(DH7="-","【-】","【"&amp;SUBSTITUTE(TEXT(DH7,"#,##0.00"),"-","△")&amp;"】"))</f>
        <v>【95.91】</v>
      </c>
      <c r="DI6" s="21" t="str">
        <f>IF(DI7="",NA(),DI7)</f>
        <v>-</v>
      </c>
      <c r="DJ6" s="21">
        <f t="shared" ref="DJ6:DR6" si="12">IF(DJ7="",NA(),DJ7)</f>
        <v>2.56</v>
      </c>
      <c r="DK6" s="21">
        <f t="shared" si="12"/>
        <v>5.0199999999999996</v>
      </c>
      <c r="DL6" s="21">
        <f t="shared" si="12"/>
        <v>7.33</v>
      </c>
      <c r="DM6" s="21">
        <f t="shared" si="12"/>
        <v>9.42</v>
      </c>
      <c r="DN6" s="21" t="str">
        <f t="shared" si="12"/>
        <v>-</v>
      </c>
      <c r="DO6" s="21">
        <f t="shared" si="12"/>
        <v>4.4400000000000004</v>
      </c>
      <c r="DP6" s="21">
        <f t="shared" si="12"/>
        <v>5.86</v>
      </c>
      <c r="DQ6" s="21">
        <f t="shared" si="12"/>
        <v>8.14</v>
      </c>
      <c r="DR6" s="21">
        <f t="shared" si="12"/>
        <v>18.239999999999998</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0.01</v>
      </c>
      <c r="EN6" s="21">
        <f t="shared" si="14"/>
        <v>0.01</v>
      </c>
      <c r="EO6" s="20" t="str">
        <f>IF(EO7="","",IF(EO7="-","【-】","【"&amp;SUBSTITUTE(TEXT(EO7,"#,##0.00"),"-","△")&amp;"】"))</f>
        <v>【0.22】</v>
      </c>
    </row>
    <row r="7" spans="1:148" s="22" customFormat="1" x14ac:dyDescent="0.25">
      <c r="A7" s="14"/>
      <c r="B7" s="23">
        <v>2023</v>
      </c>
      <c r="C7" s="23">
        <v>232343</v>
      </c>
      <c r="D7" s="23">
        <v>46</v>
      </c>
      <c r="E7" s="23">
        <v>17</v>
      </c>
      <c r="F7" s="23">
        <v>1</v>
      </c>
      <c r="G7" s="23">
        <v>0</v>
      </c>
      <c r="H7" s="23" t="s">
        <v>95</v>
      </c>
      <c r="I7" s="23" t="s">
        <v>96</v>
      </c>
      <c r="J7" s="23" t="s">
        <v>97</v>
      </c>
      <c r="K7" s="23" t="s">
        <v>98</v>
      </c>
      <c r="L7" s="23" t="s">
        <v>99</v>
      </c>
      <c r="M7" s="23" t="s">
        <v>100</v>
      </c>
      <c r="N7" s="24" t="s">
        <v>101</v>
      </c>
      <c r="O7" s="24">
        <v>50.69</v>
      </c>
      <c r="P7" s="24">
        <v>54.85</v>
      </c>
      <c r="Q7" s="24">
        <v>96.35</v>
      </c>
      <c r="R7" s="24">
        <v>2200</v>
      </c>
      <c r="S7" s="24">
        <v>86168</v>
      </c>
      <c r="T7" s="24">
        <v>18.37</v>
      </c>
      <c r="U7" s="24">
        <v>4690.6899999999996</v>
      </c>
      <c r="V7" s="24">
        <v>47139</v>
      </c>
      <c r="W7" s="24">
        <v>6.31</v>
      </c>
      <c r="X7" s="24">
        <v>7470.52</v>
      </c>
      <c r="Y7" s="24" t="s">
        <v>101</v>
      </c>
      <c r="Z7" s="24">
        <v>99.5</v>
      </c>
      <c r="AA7" s="24">
        <v>97.56</v>
      </c>
      <c r="AB7" s="24">
        <v>100.76</v>
      </c>
      <c r="AC7" s="24">
        <v>102.59</v>
      </c>
      <c r="AD7" s="24" t="s">
        <v>101</v>
      </c>
      <c r="AE7" s="24">
        <v>103.57</v>
      </c>
      <c r="AF7" s="24">
        <v>98.52</v>
      </c>
      <c r="AG7" s="24">
        <v>101.38</v>
      </c>
      <c r="AH7" s="24">
        <v>103.89</v>
      </c>
      <c r="AI7" s="24">
        <v>105.91</v>
      </c>
      <c r="AJ7" s="24" t="s">
        <v>101</v>
      </c>
      <c r="AK7" s="24">
        <v>103.64</v>
      </c>
      <c r="AL7" s="24">
        <v>122.86</v>
      </c>
      <c r="AM7" s="24">
        <v>114.22</v>
      </c>
      <c r="AN7" s="24">
        <v>104.9</v>
      </c>
      <c r="AO7" s="24" t="s">
        <v>101</v>
      </c>
      <c r="AP7" s="24">
        <v>35.11</v>
      </c>
      <c r="AQ7" s="24">
        <v>79.900000000000006</v>
      </c>
      <c r="AR7" s="24">
        <v>75.28</v>
      </c>
      <c r="AS7" s="24">
        <v>23.78</v>
      </c>
      <c r="AT7" s="24">
        <v>3.03</v>
      </c>
      <c r="AU7" s="24" t="s">
        <v>101</v>
      </c>
      <c r="AV7" s="24">
        <v>143.16999999999999</v>
      </c>
      <c r="AW7" s="24">
        <v>154.54</v>
      </c>
      <c r="AX7" s="24">
        <v>159.77000000000001</v>
      </c>
      <c r="AY7" s="24">
        <v>174.82</v>
      </c>
      <c r="AZ7" s="24" t="s">
        <v>101</v>
      </c>
      <c r="BA7" s="24">
        <v>76.62</v>
      </c>
      <c r="BB7" s="24">
        <v>95.14</v>
      </c>
      <c r="BC7" s="24">
        <v>82.17</v>
      </c>
      <c r="BD7" s="24">
        <v>105.69</v>
      </c>
      <c r="BE7" s="24">
        <v>78.430000000000007</v>
      </c>
      <c r="BF7" s="24" t="s">
        <v>101</v>
      </c>
      <c r="BG7" s="24">
        <v>1681.3</v>
      </c>
      <c r="BH7" s="24">
        <v>2088.4899999999998</v>
      </c>
      <c r="BI7" s="24">
        <v>2098.14</v>
      </c>
      <c r="BJ7" s="24">
        <v>2144.52</v>
      </c>
      <c r="BK7" s="24" t="s">
        <v>101</v>
      </c>
      <c r="BL7" s="24">
        <v>1112.44</v>
      </c>
      <c r="BM7" s="24">
        <v>1731.1</v>
      </c>
      <c r="BN7" s="24">
        <v>1725.34</v>
      </c>
      <c r="BO7" s="24">
        <v>918.51</v>
      </c>
      <c r="BP7" s="24">
        <v>630.82000000000005</v>
      </c>
      <c r="BQ7" s="24" t="s">
        <v>101</v>
      </c>
      <c r="BR7" s="24">
        <v>76.06</v>
      </c>
      <c r="BS7" s="24">
        <v>76.099999999999994</v>
      </c>
      <c r="BT7" s="24">
        <v>76.239999999999995</v>
      </c>
      <c r="BU7" s="24">
        <v>76.849999999999994</v>
      </c>
      <c r="BV7" s="24" t="s">
        <v>101</v>
      </c>
      <c r="BW7" s="24">
        <v>89.61</v>
      </c>
      <c r="BX7" s="24">
        <v>67.069999999999993</v>
      </c>
      <c r="BY7" s="24">
        <v>66.63</v>
      </c>
      <c r="BZ7" s="24">
        <v>82.72</v>
      </c>
      <c r="CA7" s="24">
        <v>97.81</v>
      </c>
      <c r="CB7" s="24" t="s">
        <v>101</v>
      </c>
      <c r="CC7" s="24">
        <v>150</v>
      </c>
      <c r="CD7" s="24">
        <v>150</v>
      </c>
      <c r="CE7" s="24">
        <v>150</v>
      </c>
      <c r="CF7" s="24">
        <v>150</v>
      </c>
      <c r="CG7" s="24" t="s">
        <v>101</v>
      </c>
      <c r="CH7" s="24">
        <v>115.51</v>
      </c>
      <c r="CI7" s="24">
        <v>150.03</v>
      </c>
      <c r="CJ7" s="24">
        <v>150.04</v>
      </c>
      <c r="CK7" s="24">
        <v>157.16</v>
      </c>
      <c r="CL7" s="24">
        <v>138.75</v>
      </c>
      <c r="CM7" s="24" t="s">
        <v>101</v>
      </c>
      <c r="CN7" s="24" t="s">
        <v>101</v>
      </c>
      <c r="CO7" s="24" t="s">
        <v>101</v>
      </c>
      <c r="CP7" s="24" t="s">
        <v>101</v>
      </c>
      <c r="CQ7" s="24" t="s">
        <v>101</v>
      </c>
      <c r="CR7" s="24" t="s">
        <v>101</v>
      </c>
      <c r="CS7" s="24" t="s">
        <v>101</v>
      </c>
      <c r="CT7" s="24" t="s">
        <v>101</v>
      </c>
      <c r="CU7" s="24" t="s">
        <v>101</v>
      </c>
      <c r="CV7" s="24">
        <v>48.96</v>
      </c>
      <c r="CW7" s="24">
        <v>58.94</v>
      </c>
      <c r="CX7" s="24" t="s">
        <v>101</v>
      </c>
      <c r="CY7" s="24">
        <v>76.430000000000007</v>
      </c>
      <c r="CZ7" s="24">
        <v>77.77</v>
      </c>
      <c r="DA7" s="24">
        <v>77.63</v>
      </c>
      <c r="DB7" s="24">
        <v>78.930000000000007</v>
      </c>
      <c r="DC7" s="24" t="s">
        <v>101</v>
      </c>
      <c r="DD7" s="24">
        <v>88.26</v>
      </c>
      <c r="DE7" s="24">
        <v>81.709999999999994</v>
      </c>
      <c r="DF7" s="24">
        <v>81.72</v>
      </c>
      <c r="DG7" s="24">
        <v>87.38</v>
      </c>
      <c r="DH7" s="24">
        <v>95.91</v>
      </c>
      <c r="DI7" s="24" t="s">
        <v>101</v>
      </c>
      <c r="DJ7" s="24">
        <v>2.56</v>
      </c>
      <c r="DK7" s="24">
        <v>5.0199999999999996</v>
      </c>
      <c r="DL7" s="24">
        <v>7.33</v>
      </c>
      <c r="DM7" s="24">
        <v>9.42</v>
      </c>
      <c r="DN7" s="24" t="s">
        <v>101</v>
      </c>
      <c r="DO7" s="24">
        <v>4.4400000000000004</v>
      </c>
      <c r="DP7" s="24">
        <v>5.86</v>
      </c>
      <c r="DQ7" s="24">
        <v>8.14</v>
      </c>
      <c r="DR7" s="24">
        <v>18.239999999999998</v>
      </c>
      <c r="DS7" s="24">
        <v>41.09</v>
      </c>
      <c r="DT7" s="24" t="s">
        <v>101</v>
      </c>
      <c r="DU7" s="24">
        <v>0</v>
      </c>
      <c r="DV7" s="24">
        <v>0</v>
      </c>
      <c r="DW7" s="24">
        <v>0</v>
      </c>
      <c r="DX7" s="24">
        <v>0</v>
      </c>
      <c r="DY7" s="24" t="s">
        <v>101</v>
      </c>
      <c r="DZ7" s="24">
        <v>0</v>
      </c>
      <c r="EA7" s="24">
        <v>0</v>
      </c>
      <c r="EB7" s="24">
        <v>0</v>
      </c>
      <c r="EC7" s="24">
        <v>0</v>
      </c>
      <c r="ED7" s="24">
        <v>8.68</v>
      </c>
      <c r="EE7" s="24" t="s">
        <v>101</v>
      </c>
      <c r="EF7" s="24">
        <v>0</v>
      </c>
      <c r="EG7" s="24">
        <v>0</v>
      </c>
      <c r="EH7" s="24">
        <v>0</v>
      </c>
      <c r="EI7" s="24">
        <v>0</v>
      </c>
      <c r="EJ7" s="24" t="s">
        <v>101</v>
      </c>
      <c r="EK7" s="24">
        <v>0.01</v>
      </c>
      <c r="EL7" s="24">
        <v>0.02</v>
      </c>
      <c r="EM7" s="24">
        <v>0.01</v>
      </c>
      <c r="EN7" s="24">
        <v>0.01</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107</v>
      </c>
    </row>
    <row r="12" spans="1:148" x14ac:dyDescent="0.25">
      <c r="B12">
        <v>1</v>
      </c>
      <c r="C12">
        <v>1</v>
      </c>
      <c r="D12">
        <v>2</v>
      </c>
      <c r="E12">
        <v>3</v>
      </c>
      <c r="F12">
        <v>4</v>
      </c>
      <c r="G12" t="s">
        <v>108</v>
      </c>
    </row>
    <row r="13" spans="1:148" x14ac:dyDescent="0.25">
      <c r="B13" t="s">
        <v>109</v>
      </c>
      <c r="C13" t="s">
        <v>109</v>
      </c>
      <c r="D13" t="s">
        <v>110</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2025-01-24T07:03:15Z</dcterms:created>
  <dcterms:modified xsi:type="dcterms:W3CDTF">2025-02-14T04:17:25Z</dcterms:modified>
  <cp:category/>
</cp:coreProperties>
</file>