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3 公共下水道\"/>
    </mc:Choice>
  </mc:AlternateContent>
  <xr:revisionPtr revIDLastSave="0" documentId="13_ncr:1_{D9B366E3-F2A6-4F6A-AFB3-404B1ED6D7CC}" xr6:coauthVersionLast="47" xr6:coauthVersionMax="47" xr10:uidLastSave="{00000000-0000-0000-0000-000000000000}"/>
  <workbookProtection workbookAlgorithmName="SHA-512" workbookHashValue="H68Ibh5eUPfYQD9rS6qyi/aRrp6mko/UsNkVPgnEN+qbIBUQOtoGn+zfdMUz5Qluxq2DPLzidDc0T0bsbekDlw==" workbookSaltValue="1zOeY6ogENTjpfxVC/85/w==" workbookSpinCount="100000" lockStructure="1"/>
  <bookViews>
    <workbookView xWindow="-110" yWindow="-110" windowWidth="22780" windowHeight="146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G85" i="4"/>
  <c r="AD10" i="4"/>
  <c r="W10" i="4"/>
  <c r="B10" i="4"/>
  <c r="AD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<sst xmlns="http://schemas.openxmlformats.org/spreadsheetml/2006/main" count="257" uniqueCount="116">
  <si>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</si>
  <si>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</si>
  <si>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</si>
  <si>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</si>
  <si>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</si>
  <si>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</si>
  <si>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</si>
  <si>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</si>
  <si>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</si>
  <si>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</si>
  <si>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</si>
  <si>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</si>
  <si>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</si>
  <si>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</si>
  <si>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</si>
  <si>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</si>
  <si>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</si>
  <si>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</si>
  <si>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</si>
  <si>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</si>
  <si>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</si>
  <si>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</si>
  <si>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</si>
  <si>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</si>
  <si>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</si>
  <si>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</si>
  <si>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</si>
  <si>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</si>
  <si>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</si>
  <si>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</si>
  <si>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</si>
  <si>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</si>
  <si>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</si>
  <si>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</si>
  <si>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</si>
  <si>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</si>
  <si>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</si>
  <si>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</si>
  <si>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</si>
  <si>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</si>
  <si>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</si>
  <si>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</si>
  <si>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</si>
  <si>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</si>
  <si>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</si>
  <si>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</si>
  <si>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</si>
  <si>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</si>
  <si>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</si>
  <si>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</si>
  <si>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</si>
  <si>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</si>
  <si>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</si>
  <si>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</si>
  <si>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</si>
  <si>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</si>
  <si>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</si>
  <si>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</si>
  <si>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</si>
  <si>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</si>
  <si>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</si>
  <si>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</si>
  <si>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</si>
  <si>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</si>
  <si>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</si>
  <si>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</si>
  <si>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</si>
  <si>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</si>
  <si>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</si>
  <si>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</si>
  <si>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</si>
  <si>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</si>
  <si>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</si>
  <si>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</si>
  <si>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</si>
  <si>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</si>
  <si>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</si>
  <si>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</si>
  <si>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</si>
  <si>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</si>
  <si>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</si>
  <si>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</si>
  <si>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</si>
  <si>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</si>
  <si>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</si>
  <si>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</si>
  <si>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</si>
  <si>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</si>
  <si>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</si>
  <si>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</si>
  <si>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</si>
  <si>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</si>
  <si>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</si>
  <si>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</si>
  <si>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</si>
  <si>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</si>
  <si>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弥富市</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</si>
  <si>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</si>
  <si>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</si>
  <si>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</si>
  <si>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</si>
  <si>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</si>
  <si>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</si>
  <si>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</si>
  <si>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</si>
  <si>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</si>
  <si>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</si>
  <si>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</si>
  <si>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</si>
  <si>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</si>
  <si>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</si>
  <si>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</si>
  <si>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</si>
  <si>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全国平均及び類似団体平均値より数値が下回っている。
③管渠改善率
　全国平均及び類似団体平均値より数値が上回っている。一部管渠に小さな亀裂がみられることから順次管更生を行っている。平成15年度から管渠等の整備を行っており、整備から年数がたっていないことから老朽化はあまり進んでいない。定期的な検査及び令和７年度からはGISを利用した維持管理情報システムの情報の活用を計画しており、今後も効果的な長寿命化に努める。</t>
    <phoneticPr fontId="4"/>
  </si>
  <si>
    <t>　平成22年３月末の供用開始から14年を経過しているが、令和17年度末までの概成に向けて現在も供用区域の拡大を行っている。
　経営の健全化・効率化の改善方針として、平成30年度から特定環境保全公共下水道事業を公共下水道事業に統合、令和２年４月１日から公営企業法を一部適用し、令和２年度に経営戦略策定、令和６年度に経営戦略改定で経費の節減方法について検討している。新規起債の発行による数値の低下に注意を払いながら、接続促進により有収水量を伸ばし、各数値の改善に努める。</t>
    <phoneticPr fontId="4"/>
  </si>
  <si>
    <t>①経常収支比率
　全国平均及び類似団体平均値を数値が下回る。単年度の収支は黒字であり横ばいである。今後も健全経営のため接続促進を行い接続数と有収水量の増加により使用料収入を向上させ、費用の見直しを行い繰入金に依存しないよう努める。
③流動比率、④企業債残高対事業規模比率
　両比率は全国平均を数値が上回り、類似団体平均値を数値が下回る。建設改良債や資本費平準化債の借入が償還元金を上回るため下水道の重点整備期間は両比率は低い水準が見込まれる。接続促進による使用料収入及び事業規模を拡大し両比率の向上に努める。
⑤経費回収率、⑥汚水処理原価
　経費回収率は100％を達成している。汚水処理原価は全国平均を上回り、類似団体平均値を数値が下回る。建設改良債や資本費平準化債の借入を行っており、減価償却費と企業債利息が増加傾向にある。重点整備完了までは汚水処理費の増加が続くため、管更生工事により不明水の減少による汚水処理減価の削減に努め、管渠整備区画の拡大及び接続促進を行うことで使用料収入の増加を行い汚水処理原価の改善に努める。
⑧水洗化率
　全国平均及び類似団体平均値を数値が下回る。水洗化人口は増加しているが、毎年供用開始区域の拡大をしていることから低い数値を示す。今後も接続促進を行うことにより当該数値の改善に努める。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</si>
</sst>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0.31</c:v>
                </c:pt>
                <c:pt idx="2">
                  <c:v>0.39</c:v>
                </c:pt>
                <c:pt idx="3">
                  <c:v>0.33</c:v>
                </c:pt>
                <c:pt idx="4">
                  <c:v>0.24</c:v>
                </c:pt>
              </c:numCache>
            </c:numRef>
          </c:val>
          <c:extLst>
            <c:ext xmlns:c16="http://schemas.microsoft.com/office/drawing/2014/chart" uri="{C3380CC4-5D6E-409C-BE32-E72D297353CC}">
              <c16:uniqueId val="{00000000-2C82-41AF-B1D7-5CEA3D8795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0.03</c:v>
                </c:pt>
                <c:pt idx="2">
                  <c:v>0.05</c:v>
                </c:pt>
                <c:pt idx="3">
                  <c:v>0.08</c:v>
                </c:pt>
                <c:pt idx="4">
                  <c:v>0.06</c:v>
                </c:pt>
              </c:numCache>
            </c:numRef>
          </c:val>
          <c:smooth val="0"/>
          <c:extLst>
            <c:ext xmlns:c16="http://schemas.microsoft.com/office/drawing/2014/chart" uri="{C3380CC4-5D6E-409C-BE32-E72D297353CC}">
              <c16:uniqueId val="{00000001-2C82-41AF-B1D7-5CEA3D8795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42-41C1-AFB6-7B4D18D7D6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44.35</c:v>
                </c:pt>
                <c:pt idx="2">
                  <c:v>45.46</c:v>
                </c:pt>
                <c:pt idx="3">
                  <c:v>46.42</c:v>
                </c:pt>
                <c:pt idx="4">
                  <c:v>48</c:v>
                </c:pt>
              </c:numCache>
            </c:numRef>
          </c:val>
          <c:smooth val="0"/>
          <c:extLst>
            <c:ext xmlns:c16="http://schemas.microsoft.com/office/drawing/2014/chart" uri="{C3380CC4-5D6E-409C-BE32-E72D297353CC}">
              <c16:uniqueId val="{00000001-4042-41C1-AFB6-7B4D18D7D6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47.69</c:v>
                </c:pt>
                <c:pt idx="2">
                  <c:v>47.43</c:v>
                </c:pt>
                <c:pt idx="3">
                  <c:v>49.4</c:v>
                </c:pt>
                <c:pt idx="4">
                  <c:v>49.07</c:v>
                </c:pt>
              </c:numCache>
            </c:numRef>
          </c:val>
          <c:extLst>
            <c:ext xmlns:c16="http://schemas.microsoft.com/office/drawing/2014/chart" uri="{C3380CC4-5D6E-409C-BE32-E72D297353CC}">
              <c16:uniqueId val="{00000000-5540-4EB9-A9BF-4F654E8F80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63.65</c:v>
                </c:pt>
                <c:pt idx="2">
                  <c:v>62.48</c:v>
                </c:pt>
                <c:pt idx="3">
                  <c:v>63.19</c:v>
                </c:pt>
                <c:pt idx="4">
                  <c:v>58.16</c:v>
                </c:pt>
              </c:numCache>
            </c:numRef>
          </c:val>
          <c:smooth val="0"/>
          <c:extLst>
            <c:ext xmlns:c16="http://schemas.microsoft.com/office/drawing/2014/chart" uri="{C3380CC4-5D6E-409C-BE32-E72D297353CC}">
              <c16:uniqueId val="{00000001-5540-4EB9-A9BF-4F654E8F80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116.98</c:v>
                </c:pt>
                <c:pt idx="2">
                  <c:v>100.32</c:v>
                </c:pt>
                <c:pt idx="3">
                  <c:v>106.07</c:v>
                </c:pt>
                <c:pt idx="4">
                  <c:v>103.66</c:v>
                </c:pt>
              </c:numCache>
            </c:numRef>
          </c:val>
          <c:extLst>
            <c:ext xmlns:c16="http://schemas.microsoft.com/office/drawing/2014/chart" uri="{C3380CC4-5D6E-409C-BE32-E72D297353CC}">
              <c16:uniqueId val="{00000000-9135-4507-9D9F-B4B39BF85A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105.2</c:v>
                </c:pt>
                <c:pt idx="2">
                  <c:v>102.6</c:v>
                </c:pt>
                <c:pt idx="3">
                  <c:v>106.52</c:v>
                </c:pt>
                <c:pt idx="4">
                  <c:v>106.57</c:v>
                </c:pt>
              </c:numCache>
            </c:numRef>
          </c:val>
          <c:smooth val="0"/>
          <c:extLst>
            <c:ext xmlns:c16="http://schemas.microsoft.com/office/drawing/2014/chart" uri="{C3380CC4-5D6E-409C-BE32-E72D297353CC}">
              <c16:uniqueId val="{00000001-9135-4507-9D9F-B4B39BF85A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1.95</c:v>
                </c:pt>
                <c:pt idx="2">
                  <c:v>3.78</c:v>
                </c:pt>
                <c:pt idx="3">
                  <c:v>5.57</c:v>
                </c:pt>
                <c:pt idx="4">
                  <c:v>7.09</c:v>
                </c:pt>
              </c:numCache>
            </c:numRef>
          </c:val>
          <c:extLst>
            <c:ext xmlns:c16="http://schemas.microsoft.com/office/drawing/2014/chart" uri="{C3380CC4-5D6E-409C-BE32-E72D297353CC}">
              <c16:uniqueId val="{00000000-B10F-48DF-8CCB-18BA9E0379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6.42</c:v>
                </c:pt>
                <c:pt idx="2">
                  <c:v>8.2799999999999994</c:v>
                </c:pt>
                <c:pt idx="3">
                  <c:v>10.66</c:v>
                </c:pt>
                <c:pt idx="4">
                  <c:v>11.93</c:v>
                </c:pt>
              </c:numCache>
            </c:numRef>
          </c:val>
          <c:smooth val="0"/>
          <c:extLst>
            <c:ext xmlns:c16="http://schemas.microsoft.com/office/drawing/2014/chart" uri="{C3380CC4-5D6E-409C-BE32-E72D297353CC}">
              <c16:uniqueId val="{00000001-B10F-48DF-8CCB-18BA9E0379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864-47B0-8462-F6703ACA30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B864-47B0-8462-F6703ACA30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2F2-4459-AF6D-59E554D19A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47.88</c:v>
                </c:pt>
                <c:pt idx="2">
                  <c:v>55.31</c:v>
                </c:pt>
                <c:pt idx="3">
                  <c:v>22.09</c:v>
                </c:pt>
                <c:pt idx="4">
                  <c:v>15.09</c:v>
                </c:pt>
              </c:numCache>
            </c:numRef>
          </c:val>
          <c:smooth val="0"/>
          <c:extLst>
            <c:ext xmlns:c16="http://schemas.microsoft.com/office/drawing/2014/chart" uri="{C3380CC4-5D6E-409C-BE32-E72D297353CC}">
              <c16:uniqueId val="{00000001-F2F2-4459-AF6D-59E554D19A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88.14</c:v>
                </c:pt>
                <c:pt idx="2">
                  <c:v>82.65</c:v>
                </c:pt>
                <c:pt idx="3">
                  <c:v>116.2</c:v>
                </c:pt>
                <c:pt idx="4">
                  <c:v>84.48</c:v>
                </c:pt>
              </c:numCache>
            </c:numRef>
          </c:val>
          <c:extLst>
            <c:ext xmlns:c16="http://schemas.microsoft.com/office/drawing/2014/chart" uri="{C3380CC4-5D6E-409C-BE32-E72D297353CC}">
              <c16:uniqueId val="{00000000-26D3-44C8-B001-DF996C512E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151.49</c:v>
                </c:pt>
                <c:pt idx="2">
                  <c:v>123.63</c:v>
                </c:pt>
                <c:pt idx="3">
                  <c:v>136.09</c:v>
                </c:pt>
                <c:pt idx="4">
                  <c:v>124.73</c:v>
                </c:pt>
              </c:numCache>
            </c:numRef>
          </c:val>
          <c:smooth val="0"/>
          <c:extLst>
            <c:ext xmlns:c16="http://schemas.microsoft.com/office/drawing/2014/chart" uri="{C3380CC4-5D6E-409C-BE32-E72D297353CC}">
              <c16:uniqueId val="{00000001-26D3-44C8-B001-DF996C512E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1184.1099999999999</c:v>
                </c:pt>
                <c:pt idx="2">
                  <c:v>857.91</c:v>
                </c:pt>
                <c:pt idx="3">
                  <c:v>1123.77</c:v>
                </c:pt>
                <c:pt idx="4">
                  <c:v>1103.4100000000001</c:v>
                </c:pt>
              </c:numCache>
            </c:numRef>
          </c:val>
          <c:extLst>
            <c:ext xmlns:c16="http://schemas.microsoft.com/office/drawing/2014/chart" uri="{C3380CC4-5D6E-409C-BE32-E72D297353CC}">
              <c16:uniqueId val="{00000000-AAC1-436E-82A8-0DE8CD3A6A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2103.92</c:v>
                </c:pt>
                <c:pt idx="2">
                  <c:v>2411.29</c:v>
                </c:pt>
                <c:pt idx="3">
                  <c:v>3637.99</c:v>
                </c:pt>
                <c:pt idx="4">
                  <c:v>3640.95</c:v>
                </c:pt>
              </c:numCache>
            </c:numRef>
          </c:val>
          <c:smooth val="0"/>
          <c:extLst>
            <c:ext xmlns:c16="http://schemas.microsoft.com/office/drawing/2014/chart" uri="{C3380CC4-5D6E-409C-BE32-E72D297353CC}">
              <c16:uniqueId val="{00000001-AAC1-436E-82A8-0DE8CD3A6A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89.17</c:v>
                </c:pt>
                <c:pt idx="2">
                  <c:v>90.07</c:v>
                </c:pt>
                <c:pt idx="3">
                  <c:v>89.75</c:v>
                </c:pt>
                <c:pt idx="4">
                  <c:v>100</c:v>
                </c:pt>
              </c:numCache>
            </c:numRef>
          </c:val>
          <c:extLst>
            <c:ext xmlns:c16="http://schemas.microsoft.com/office/drawing/2014/chart" uri="{C3380CC4-5D6E-409C-BE32-E72D297353CC}">
              <c16:uniqueId val="{00000000-243C-4812-9EE5-E4C47E23FB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83.47</c:v>
                </c:pt>
                <c:pt idx="2">
                  <c:v>79.77</c:v>
                </c:pt>
                <c:pt idx="3">
                  <c:v>86.76</c:v>
                </c:pt>
                <c:pt idx="4">
                  <c:v>83.1</c:v>
                </c:pt>
              </c:numCache>
            </c:numRef>
          </c:val>
          <c:smooth val="0"/>
          <c:extLst>
            <c:ext xmlns:c16="http://schemas.microsoft.com/office/drawing/2014/chart" uri="{C3380CC4-5D6E-409C-BE32-E72D297353CC}">
              <c16:uniqueId val="{00000001-243C-4812-9EE5-E4C47E23FB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199.06</c:v>
                </c:pt>
                <c:pt idx="2">
                  <c:v>196.05</c:v>
                </c:pt>
                <c:pt idx="3">
                  <c:v>196.73</c:v>
                </c:pt>
                <c:pt idx="4">
                  <c:v>176.62</c:v>
                </c:pt>
              </c:numCache>
            </c:numRef>
          </c:val>
          <c:extLst>
            <c:ext xmlns:c16="http://schemas.microsoft.com/office/drawing/2014/chart" uri="{C3380CC4-5D6E-409C-BE32-E72D297353CC}">
              <c16:uniqueId val="{00000000-DC63-4950-A6C6-93086D5102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171.43</c:v>
                </c:pt>
                <c:pt idx="2">
                  <c:v>181.45</c:v>
                </c:pt>
                <c:pt idx="3">
                  <c:v>190.07</c:v>
                </c:pt>
                <c:pt idx="4">
                  <c:v>195.4</c:v>
                </c:pt>
              </c:numCache>
            </c:numRef>
          </c:val>
          <c:smooth val="0"/>
          <c:extLst>
            <c:ext xmlns:c16="http://schemas.microsoft.com/office/drawing/2014/chart" uri="{C3380CC4-5D6E-409C-BE32-E72D297353CC}">
              <c16:uniqueId val="{00000001-DC63-4950-A6C6-93086D5102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7" width="3.08984375" customWidth="1"/>
    <col min="78" max="78" width="10.3632812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弥富市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Cb3</v>
      </c>
      <c r="X8" s="64"/>
      <c r="Y8" s="64"/>
      <c r="Z8" s="64"/>
      <c r="AA8" s="64"/>
      <c r="AB8" s="64"/>
      <c r="AC8" s="64"/>
      <c r="AD8" s="65" t="str">
        <f>データ!$M$6</f>
        <v>非設置</v>
      </c>
      <c r="AE8" s="65"/>
      <c r="AF8" s="65"/>
      <c r="AG8" s="65"/>
      <c r="AH8" s="65"/>
      <c r="AI8" s="65"/>
      <c r="AJ8" s="65"/>
      <c r="AK8" s="3"/>
      <c r="AL8" s="45">
        <f>データ!S6</f>
        <v>43722</v>
      </c>
      <c r="AM8" s="45"/>
      <c r="AN8" s="45"/>
      <c r="AO8" s="45"/>
      <c r="AP8" s="45"/>
      <c r="AQ8" s="45"/>
      <c r="AR8" s="45"/>
      <c r="AS8" s="45"/>
      <c r="AT8" s="44">
        <f>データ!T6</f>
        <v>49.26</v>
      </c>
      <c r="AU8" s="44"/>
      <c r="AV8" s="44"/>
      <c r="AW8" s="44"/>
      <c r="AX8" s="44"/>
      <c r="AY8" s="44"/>
      <c r="AZ8" s="44"/>
      <c r="BA8" s="44"/>
      <c r="BB8" s="44">
        <f>データ!U6</f>
        <v>887.58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38.119999999999997</v>
      </c>
      <c r="J10" s="44"/>
      <c r="K10" s="44"/>
      <c r="L10" s="44"/>
      <c r="M10" s="44"/>
      <c r="N10" s="44"/>
      <c r="O10" s="44"/>
      <c r="P10" s="44">
        <f>データ!P6</f>
        <v>52.17</v>
      </c>
      <c r="Q10" s="44"/>
      <c r="R10" s="44"/>
      <c r="S10" s="44"/>
      <c r="T10" s="44"/>
      <c r="U10" s="44"/>
      <c r="V10" s="44"/>
      <c r="W10" s="44">
        <f>データ!Q6</f>
        <v>87.66</v>
      </c>
      <c r="X10" s="44"/>
      <c r="Y10" s="44"/>
      <c r="Z10" s="44"/>
      <c r="AA10" s="44"/>
      <c r="AB10" s="44"/>
      <c r="AC10" s="44"/>
      <c r="AD10" s="45">
        <f>データ!R6</f>
        <v>3300</v>
      </c>
      <c r="AE10" s="45"/>
      <c r="AF10" s="45"/>
      <c r="AG10" s="45"/>
      <c r="AH10" s="45"/>
      <c r="AI10" s="45"/>
      <c r="AJ10" s="45"/>
      <c r="AK10" s="2"/>
      <c r="AL10" s="45">
        <f>データ!V6</f>
        <v>22737</v>
      </c>
      <c r="AM10" s="45"/>
      <c r="AN10" s="45"/>
      <c r="AO10" s="45"/>
      <c r="AP10" s="45"/>
      <c r="AQ10" s="45"/>
      <c r="AR10" s="45"/>
      <c r="AS10" s="45"/>
      <c r="AT10" s="44">
        <f>データ!W6</f>
        <v>3.91</v>
      </c>
      <c r="AU10" s="44"/>
      <c r="AV10" s="44"/>
      <c r="AW10" s="44"/>
      <c r="AX10" s="44"/>
      <c r="AY10" s="44"/>
      <c r="AZ10" s="44"/>
      <c r="BA10" s="44"/>
      <c r="BB10" s="44">
        <f>データ!X6</f>
        <v>5815.09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dIS0b2q41u2d59XSx+tSPDuDphjWTXeHCJzhJx82vya2pTA5s3kkAyErgzp3kG94GR/uutNJ4C931MVU6Zv2A==" saltValue="mu3Ly81NrTHS14OyL08P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232351</v>
      </c>
      <c r="D6" s="19">
        <f t="shared" si="3"/>
        <v>46</v>
      </c>
      <c r="E6" s="19">
        <f t="shared" si="3"/>
        <v>17</v>
      </c>
      <c r="F6" s="19">
        <f t="shared" si="3"/>
        <v>1</v>
      </c>
      <c r="G6" s="19">
        <f t="shared" si="3"/>
        <v>0</v>
      </c>
      <c r="H6" s="19" t="str">
        <f t="shared" si="3"/>
        <v>愛知県　弥富市</v>
      </c>
      <c r="I6" s="19" t="str">
        <f t="shared" si="3"/>
        <v>法適用</v>
      </c>
      <c r="J6" s="19" t="str">
        <f t="shared" si="3"/>
        <v>下水道事業</v>
      </c>
      <c r="K6" s="19" t="str">
        <f t="shared" si="3"/>
        <v>公共下水道</v>
      </c>
      <c r="L6" s="19" t="str">
        <f t="shared" si="3"/>
        <v>Cb3</v>
      </c>
      <c r="M6" s="19" t="str">
        <f t="shared" si="3"/>
        <v>非設置</v>
      </c>
      <c r="N6" s="20" t="str">
        <f t="shared" si="3"/>
        <v>-</v>
      </c>
      <c r="O6" s="20">
        <f t="shared" si="3"/>
        <v>38.119999999999997</v>
      </c>
      <c r="P6" s="20">
        <f t="shared" si="3"/>
        <v>52.17</v>
      </c>
      <c r="Q6" s="20">
        <f t="shared" si="3"/>
        <v>87.66</v>
      </c>
      <c r="R6" s="20">
        <f t="shared" si="3"/>
        <v>3300</v>
      </c>
      <c r="S6" s="20">
        <f t="shared" si="3"/>
        <v>43722</v>
      </c>
      <c r="T6" s="20">
        <f t="shared" si="3"/>
        <v>49.26</v>
      </c>
      <c r="U6" s="20">
        <f t="shared" si="3"/>
        <v>887.58</v>
      </c>
      <c r="V6" s="20">
        <f t="shared" si="3"/>
        <v>22737</v>
      </c>
      <c r="W6" s="20">
        <f t="shared" si="3"/>
        <v>3.91</v>
      </c>
      <c r="X6" s="20">
        <f t="shared" si="3"/>
        <v>5815.09</v>
      </c>
      <c r="Y6" s="21" t="str">
        <f>IF(Y7="",NA(),Y7)</f>
        <v>-</v>
      </c>
      <c r="Z6" s="21">
        <f t="shared" ref="Z6:AH6" si="4">IF(Z7="",NA(),Z7)</f>
        <v>116.98</v>
      </c>
      <c r="AA6" s="21">
        <f t="shared" si="4"/>
        <v>100.32</v>
      </c>
      <c r="AB6" s="21">
        <f t="shared" si="4"/>
        <v>106.07</v>
      </c>
      <c r="AC6" s="21">
        <f t="shared" si="4"/>
        <v>103.66</v>
      </c>
      <c r="AD6" s="21" t="str">
        <f t="shared" si="4"/>
        <v>-</v>
      </c>
      <c r="AE6" s="21">
        <f t="shared" si="4"/>
        <v>105.2</v>
      </c>
      <c r="AF6" s="21">
        <f t="shared" si="4"/>
        <v>102.6</v>
      </c>
      <c r="AG6" s="21">
        <f t="shared" si="4"/>
        <v>106.52</v>
      </c>
      <c r="AH6" s="21">
        <f t="shared" si="4"/>
        <v>106.57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47.88</v>
      </c>
      <c r="AQ6" s="21">
        <f t="shared" si="5"/>
        <v>55.31</v>
      </c>
      <c r="AR6" s="21">
        <f t="shared" si="5"/>
        <v>22.09</v>
      </c>
      <c r="AS6" s="21">
        <f t="shared" si="5"/>
        <v>15.09</v>
      </c>
      <c r="AT6" s="20" t="str">
        <f>IF(AT7="","",IF(AT7="-","【-】","【"&amp;SUBSTITUTE(TEXT(AT7,"#,##0.00"),"-","△")&amp;"】"))</f>
        <v>【3.03】</v>
      </c>
      <c r="AU6" s="21" t="str">
        <f>IF(AU7="",NA(),AU7)</f>
        <v>-</v>
      </c>
      <c r="AV6" s="21">
        <f t="shared" ref="AV6:BD6" si="6">IF(AV7="",NA(),AV7)</f>
        <v>88.14</v>
      </c>
      <c r="AW6" s="21">
        <f t="shared" si="6"/>
        <v>82.65</v>
      </c>
      <c r="AX6" s="21">
        <f t="shared" si="6"/>
        <v>116.2</v>
      </c>
      <c r="AY6" s="21">
        <f t="shared" si="6"/>
        <v>84.48</v>
      </c>
      <c r="AZ6" s="21" t="str">
        <f t="shared" si="6"/>
        <v>-</v>
      </c>
      <c r="BA6" s="21">
        <f t="shared" si="6"/>
        <v>151.49</v>
      </c>
      <c r="BB6" s="21">
        <f t="shared" si="6"/>
        <v>123.63</v>
      </c>
      <c r="BC6" s="21">
        <f t="shared" si="6"/>
        <v>136.09</v>
      </c>
      <c r="BD6" s="21">
        <f t="shared" si="6"/>
        <v>124.73</v>
      </c>
      <c r="BE6" s="20" t="str">
        <f>IF(BE7="","",IF(BE7="-","【-】","【"&amp;SUBSTITUTE(TEXT(BE7,"#,##0.00"),"-","△")&amp;"】"))</f>
        <v>【78.43】</v>
      </c>
      <c r="BF6" s="21" t="str">
        <f>IF(BF7="",NA(),BF7)</f>
        <v>-</v>
      </c>
      <c r="BG6" s="21">
        <f t="shared" ref="BG6:BO6" si="7">IF(BG7="",NA(),BG7)</f>
        <v>1184.1099999999999</v>
      </c>
      <c r="BH6" s="21">
        <f t="shared" si="7"/>
        <v>857.91</v>
      </c>
      <c r="BI6" s="21">
        <f t="shared" si="7"/>
        <v>1123.77</v>
      </c>
      <c r="BJ6" s="21">
        <f t="shared" si="7"/>
        <v>1103.4100000000001</v>
      </c>
      <c r="BK6" s="21" t="str">
        <f t="shared" si="7"/>
        <v>-</v>
      </c>
      <c r="BL6" s="21">
        <f t="shared" si="7"/>
        <v>2103.92</v>
      </c>
      <c r="BM6" s="21">
        <f t="shared" si="7"/>
        <v>2411.29</v>
      </c>
      <c r="BN6" s="21">
        <f t="shared" si="7"/>
        <v>3637.99</v>
      </c>
      <c r="BO6" s="21">
        <f t="shared" si="7"/>
        <v>3640.95</v>
      </c>
      <c r="BP6" s="20" t="str">
        <f>IF(BP7="","",IF(BP7="-","【-】","【"&amp;SUBSTITUTE(TEXT(BP7,"#,##0.00"),"-","△")&amp;"】"))</f>
        <v>【630.82】</v>
      </c>
      <c r="BQ6" s="21" t="str">
        <f>IF(BQ7="",NA(),BQ7)</f>
        <v>-</v>
      </c>
      <c r="BR6" s="21">
        <f t="shared" ref="BR6:BZ6" si="8">IF(BR7="",NA(),BR7)</f>
        <v>89.17</v>
      </c>
      <c r="BS6" s="21">
        <f t="shared" si="8"/>
        <v>90.07</v>
      </c>
      <c r="BT6" s="21">
        <f t="shared" si="8"/>
        <v>89.75</v>
      </c>
      <c r="BU6" s="21">
        <f t="shared" si="8"/>
        <v>100</v>
      </c>
      <c r="BV6" s="21" t="str">
        <f t="shared" si="8"/>
        <v>-</v>
      </c>
      <c r="BW6" s="21">
        <f t="shared" si="8"/>
        <v>83.47</v>
      </c>
      <c r="BX6" s="21">
        <f t="shared" si="8"/>
        <v>79.77</v>
      </c>
      <c r="BY6" s="21">
        <f t="shared" si="8"/>
        <v>86.76</v>
      </c>
      <c r="BZ6" s="21">
        <f t="shared" si="8"/>
        <v>83.1</v>
      </c>
      <c r="CA6" s="20" t="str">
        <f>IF(CA7="","",IF(CA7="-","【-】","【"&amp;SUBSTITUTE(TEXT(CA7,"#,##0.00"),"-","△")&amp;"】"))</f>
        <v>【97.81】</v>
      </c>
      <c r="CB6" s="21" t="str">
        <f>IF(CB7="",NA(),CB7)</f>
        <v>-</v>
      </c>
      <c r="CC6" s="21">
        <f t="shared" ref="CC6:CK6" si="9">IF(CC7="",NA(),CC7)</f>
        <v>199.06</v>
      </c>
      <c r="CD6" s="21">
        <f t="shared" si="9"/>
        <v>196.05</v>
      </c>
      <c r="CE6" s="21">
        <f t="shared" si="9"/>
        <v>196.73</v>
      </c>
      <c r="CF6" s="21">
        <f t="shared" si="9"/>
        <v>176.62</v>
      </c>
      <c r="CG6" s="21" t="str">
        <f t="shared" si="9"/>
        <v>-</v>
      </c>
      <c r="CH6" s="21">
        <f t="shared" si="9"/>
        <v>171.43</v>
      </c>
      <c r="CI6" s="21">
        <f t="shared" si="9"/>
        <v>181.45</v>
      </c>
      <c r="CJ6" s="21">
        <f t="shared" si="9"/>
        <v>190.07</v>
      </c>
      <c r="CK6" s="21">
        <f t="shared" si="9"/>
        <v>195.4</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44.35</v>
      </c>
      <c r="CT6" s="21">
        <f t="shared" si="10"/>
        <v>45.46</v>
      </c>
      <c r="CU6" s="21">
        <f t="shared" si="10"/>
        <v>46.42</v>
      </c>
      <c r="CV6" s="21">
        <f t="shared" si="10"/>
        <v>48</v>
      </c>
      <c r="CW6" s="20" t="str">
        <f>IF(CW7="","",IF(CW7="-","【-】","【"&amp;SUBSTITUTE(TEXT(CW7,"#,##0.00"),"-","△")&amp;"】"))</f>
        <v>【58.94】</v>
      </c>
      <c r="CX6" s="21" t="str">
        <f>IF(CX7="",NA(),CX7)</f>
        <v>-</v>
      </c>
      <c r="CY6" s="21">
        <f t="shared" ref="CY6:DG6" si="11">IF(CY7="",NA(),CY7)</f>
        <v>47.69</v>
      </c>
      <c r="CZ6" s="21">
        <f t="shared" si="11"/>
        <v>47.43</v>
      </c>
      <c r="DA6" s="21">
        <f t="shared" si="11"/>
        <v>49.4</v>
      </c>
      <c r="DB6" s="21">
        <f t="shared" si="11"/>
        <v>49.07</v>
      </c>
      <c r="DC6" s="21" t="str">
        <f t="shared" si="11"/>
        <v>-</v>
      </c>
      <c r="DD6" s="21">
        <f t="shared" si="11"/>
        <v>63.65</v>
      </c>
      <c r="DE6" s="21">
        <f t="shared" si="11"/>
        <v>62.48</v>
      </c>
      <c r="DF6" s="21">
        <f t="shared" si="11"/>
        <v>63.19</v>
      </c>
      <c r="DG6" s="21">
        <f t="shared" si="11"/>
        <v>58.16</v>
      </c>
      <c r="DH6" s="20" t="str">
        <f>IF(DH7="","",IF(DH7="-","【-】","【"&amp;SUBSTITUTE(TEXT(DH7,"#,##0.00"),"-","△")&amp;"】"))</f>
        <v>【95.91】</v>
      </c>
      <c r="DI6" s="21" t="str">
        <f>IF(DI7="",NA(),DI7)</f>
        <v>-</v>
      </c>
      <c r="DJ6" s="21">
        <f t="shared" ref="DJ6:DR6" si="12">IF(DJ7="",NA(),DJ7)</f>
        <v>1.95</v>
      </c>
      <c r="DK6" s="21">
        <f t="shared" si="12"/>
        <v>3.78</v>
      </c>
      <c r="DL6" s="21">
        <f t="shared" si="12"/>
        <v>5.57</v>
      </c>
      <c r="DM6" s="21">
        <f t="shared" si="12"/>
        <v>7.09</v>
      </c>
      <c r="DN6" s="21" t="str">
        <f t="shared" si="12"/>
        <v>-</v>
      </c>
      <c r="DO6" s="21">
        <f t="shared" si="12"/>
        <v>6.42</v>
      </c>
      <c r="DP6" s="21">
        <f t="shared" si="12"/>
        <v>8.2799999999999994</v>
      </c>
      <c r="DQ6" s="21">
        <f t="shared" si="12"/>
        <v>10.66</v>
      </c>
      <c r="DR6" s="21">
        <f t="shared" si="12"/>
        <v>11.93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0.05</v>
      </c>
      <c r="ED6" s="20" t="str">
        <f>IF(ED7="","",IF(ED7="-","【-】","【"&amp;SUBSTITUTE(TEXT(ED7,"#,##0.00"),"-","△")&amp;"】"))</f>
        <v>【8.68】</v>
      </c>
      <c r="EE6" s="21" t="str">
        <f>IF(EE7="",NA(),EE7)</f>
        <v>-</v>
      </c>
      <c r="EF6" s="21">
        <f t="shared" ref="EF6:EN6" si="14">IF(EF7="",NA(),EF7)</f>
        <v>0.31</v>
      </c>
      <c r="EG6" s="21">
        <f t="shared" si="14"/>
        <v>0.39</v>
      </c>
      <c r="EH6" s="21">
        <f t="shared" si="14"/>
        <v>0.33</v>
      </c>
      <c r="EI6" s="21">
        <f t="shared" si="14"/>
        <v>0.24</v>
      </c>
      <c r="EJ6" s="21" t="str">
        <f t="shared" si="14"/>
        <v>-</v>
      </c>
      <c r="EK6" s="21">
        <f t="shared" si="14"/>
        <v>0.03</v>
      </c>
      <c r="EL6" s="21">
        <f t="shared" si="14"/>
        <v>0.05</v>
      </c>
      <c r="EM6" s="21">
        <f t="shared" si="14"/>
        <v>0.08</v>
      </c>
      <c r="EN6" s="21">
        <f t="shared" si="14"/>
        <v>0.06</v>
      </c>
      <c r="EO6" s="20" t="str">
        <f>IF(EO7="","",IF(EO7="-","【-】","【"&amp;SUBSTITUTE(TEXT(EO7,"#,##0.00"),"-","△")&amp;"】"))</f>
        <v>【0.22】</v>
      </c>
    </row>
    <row r="7" spans="1:148" s="22" customFormat="1" x14ac:dyDescent="0.2">
      <c r="A7" s="14"/>
      <c r="B7" s="23">
        <v>2023</v>
      </c>
      <c r="C7" s="23">
        <v>232351</v>
      </c>
      <c r="D7" s="23">
        <v>46</v>
      </c>
      <c r="E7" s="23">
        <v>17</v>
      </c>
      <c r="F7" s="23">
        <v>1</v>
      </c>
      <c r="G7" s="23">
        <v>0</v>
      </c>
      <c r="H7" s="23" t="s">
        <v>96</v>
      </c>
      <c r="I7" s="23" t="s">
        <v>97</v>
      </c>
      <c r="J7" s="23" t="s">
        <v>98</v>
      </c>
      <c r="K7" s="23" t="s">
        <v>99</v>
      </c>
      <c r="L7" s="23" t="s">
        <v>100</v>
      </c>
      <c r="M7" s="23" t="s">
        <v>101</v>
      </c>
      <c r="N7" s="24" t="s">
        <v>102</v>
      </c>
      <c r="O7" s="24">
        <v>38.119999999999997</v>
      </c>
      <c r="P7" s="24">
        <v>52.17</v>
      </c>
      <c r="Q7" s="24">
        <v>87.66</v>
      </c>
      <c r="R7" s="24">
        <v>3300</v>
      </c>
      <c r="S7" s="24">
        <v>43722</v>
      </c>
      <c r="T7" s="24">
        <v>49.26</v>
      </c>
      <c r="U7" s="24">
        <v>887.58</v>
      </c>
      <c r="V7" s="24">
        <v>22737</v>
      </c>
      <c r="W7" s="24">
        <v>3.91</v>
      </c>
      <c r="X7" s="24">
        <v>5815.09</v>
      </c>
      <c r="Y7" s="24" t="s">
        <v>102</v>
      </c>
      <c r="Z7" s="24">
        <v>116.98</v>
      </c>
      <c r="AA7" s="24">
        <v>100.32</v>
      </c>
      <c r="AB7" s="24">
        <v>106.07</v>
      </c>
      <c r="AC7" s="24">
        <v>103.66</v>
      </c>
      <c r="AD7" s="24" t="s">
        <v>102</v>
      </c>
      <c r="AE7" s="24">
        <v>105.2</v>
      </c>
      <c r="AF7" s="24">
        <v>102.6</v>
      </c>
      <c r="AG7" s="24">
        <v>106.52</v>
      </c>
      <c r="AH7" s="24">
        <v>106.57</v>
      </c>
      <c r="AI7" s="24">
        <v>105.91</v>
      </c>
      <c r="AJ7" s="24" t="s">
        <v>102</v>
      </c>
      <c r="AK7" s="24">
        <v>0</v>
      </c>
      <c r="AL7" s="24">
        <v>0</v>
      </c>
      <c r="AM7" s="24">
        <v>0</v>
      </c>
      <c r="AN7" s="24">
        <v>0</v>
      </c>
      <c r="AO7" s="24" t="s">
        <v>102</v>
      </c>
      <c r="AP7" s="24">
        <v>47.88</v>
      </c>
      <c r="AQ7" s="24">
        <v>55.31</v>
      </c>
      <c r="AR7" s="24">
        <v>22.09</v>
      </c>
      <c r="AS7" s="24">
        <v>15.09</v>
      </c>
      <c r="AT7" s="24">
        <v>3.03</v>
      </c>
      <c r="AU7" s="24" t="s">
        <v>102</v>
      </c>
      <c r="AV7" s="24">
        <v>88.14</v>
      </c>
      <c r="AW7" s="24">
        <v>82.65</v>
      </c>
      <c r="AX7" s="24">
        <v>116.2</v>
      </c>
      <c r="AY7" s="24">
        <v>84.48</v>
      </c>
      <c r="AZ7" s="24" t="s">
        <v>102</v>
      </c>
      <c r="BA7" s="24">
        <v>151.49</v>
      </c>
      <c r="BB7" s="24">
        <v>123.63</v>
      </c>
      <c r="BC7" s="24">
        <v>136.09</v>
      </c>
      <c r="BD7" s="24">
        <v>124.73</v>
      </c>
      <c r="BE7" s="24">
        <v>78.430000000000007</v>
      </c>
      <c r="BF7" s="24" t="s">
        <v>102</v>
      </c>
      <c r="BG7" s="24">
        <v>1184.1099999999999</v>
      </c>
      <c r="BH7" s="24">
        <v>857.91</v>
      </c>
      <c r="BI7" s="24">
        <v>1123.77</v>
      </c>
      <c r="BJ7" s="24">
        <v>1103.4100000000001</v>
      </c>
      <c r="BK7" s="24" t="s">
        <v>102</v>
      </c>
      <c r="BL7" s="24">
        <v>2103.92</v>
      </c>
      <c r="BM7" s="24">
        <v>2411.29</v>
      </c>
      <c r="BN7" s="24">
        <v>3637.99</v>
      </c>
      <c r="BO7" s="24">
        <v>3640.95</v>
      </c>
      <c r="BP7" s="24">
        <v>630.82000000000005</v>
      </c>
      <c r="BQ7" s="24" t="s">
        <v>102</v>
      </c>
      <c r="BR7" s="24">
        <v>89.17</v>
      </c>
      <c r="BS7" s="24">
        <v>90.07</v>
      </c>
      <c r="BT7" s="24">
        <v>89.75</v>
      </c>
      <c r="BU7" s="24">
        <v>100</v>
      </c>
      <c r="BV7" s="24" t="s">
        <v>102</v>
      </c>
      <c r="BW7" s="24">
        <v>83.47</v>
      </c>
      <c r="BX7" s="24">
        <v>79.77</v>
      </c>
      <c r="BY7" s="24">
        <v>86.76</v>
      </c>
      <c r="BZ7" s="24">
        <v>83.1</v>
      </c>
      <c r="CA7" s="24">
        <v>97.81</v>
      </c>
      <c r="CB7" s="24" t="s">
        <v>102</v>
      </c>
      <c r="CC7" s="24">
        <v>199.06</v>
      </c>
      <c r="CD7" s="24">
        <v>196.05</v>
      </c>
      <c r="CE7" s="24">
        <v>196.73</v>
      </c>
      <c r="CF7" s="24">
        <v>176.62</v>
      </c>
      <c r="CG7" s="24" t="s">
        <v>102</v>
      </c>
      <c r="CH7" s="24">
        <v>171.43</v>
      </c>
      <c r="CI7" s="24">
        <v>181.45</v>
      </c>
      <c r="CJ7" s="24">
        <v>190.07</v>
      </c>
      <c r="CK7" s="24">
        <v>195.4</v>
      </c>
      <c r="CL7" s="24">
        <v>138.75</v>
      </c>
      <c r="CM7" s="24" t="s">
        <v>102</v>
      </c>
      <c r="CN7" s="24" t="s">
        <v>102</v>
      </c>
      <c r="CO7" s="24" t="s">
        <v>102</v>
      </c>
      <c r="CP7" s="24" t="s">
        <v>102</v>
      </c>
      <c r="CQ7" s="24" t="s">
        <v>102</v>
      </c>
      <c r="CR7" s="24" t="s">
        <v>102</v>
      </c>
      <c r="CS7" s="24">
        <v>44.35</v>
      </c>
      <c r="CT7" s="24">
        <v>45.46</v>
      </c>
      <c r="CU7" s="24">
        <v>46.42</v>
      </c>
      <c r="CV7" s="24">
        <v>48</v>
      </c>
      <c r="CW7" s="24">
        <v>58.94</v>
      </c>
      <c r="CX7" s="24" t="s">
        <v>102</v>
      </c>
      <c r="CY7" s="24">
        <v>47.69</v>
      </c>
      <c r="CZ7" s="24">
        <v>47.43</v>
      </c>
      <c r="DA7" s="24">
        <v>49.4</v>
      </c>
      <c r="DB7" s="24">
        <v>49.07</v>
      </c>
      <c r="DC7" s="24" t="s">
        <v>102</v>
      </c>
      <c r="DD7" s="24">
        <v>63.65</v>
      </c>
      <c r="DE7" s="24">
        <v>62.48</v>
      </c>
      <c r="DF7" s="24">
        <v>63.19</v>
      </c>
      <c r="DG7" s="24">
        <v>58.16</v>
      </c>
      <c r="DH7" s="24">
        <v>95.91</v>
      </c>
      <c r="DI7" s="24" t="s">
        <v>102</v>
      </c>
      <c r="DJ7" s="24">
        <v>1.95</v>
      </c>
      <c r="DK7" s="24">
        <v>3.78</v>
      </c>
      <c r="DL7" s="24">
        <v>5.57</v>
      </c>
      <c r="DM7" s="24">
        <v>7.09</v>
      </c>
      <c r="DN7" s="24" t="s">
        <v>102</v>
      </c>
      <c r="DO7" s="24">
        <v>6.42</v>
      </c>
      <c r="DP7" s="24">
        <v>8.2799999999999994</v>
      </c>
      <c r="DQ7" s="24">
        <v>10.66</v>
      </c>
      <c r="DR7" s="24">
        <v>11.93</v>
      </c>
      <c r="DS7" s="24">
        <v>41.09</v>
      </c>
      <c r="DT7" s="24" t="s">
        <v>102</v>
      </c>
      <c r="DU7" s="24">
        <v>0</v>
      </c>
      <c r="DV7" s="24">
        <v>0</v>
      </c>
      <c r="DW7" s="24">
        <v>0</v>
      </c>
      <c r="DX7" s="24">
        <v>0</v>
      </c>
      <c r="DY7" s="24" t="s">
        <v>102</v>
      </c>
      <c r="DZ7" s="24">
        <v>0</v>
      </c>
      <c r="EA7" s="24">
        <v>0</v>
      </c>
      <c r="EB7" s="24">
        <v>0</v>
      </c>
      <c r="EC7" s="24">
        <v>0.05</v>
      </c>
      <c r="ED7" s="24">
        <v>8.68</v>
      </c>
      <c r="EE7" s="24" t="s">
        <v>102</v>
      </c>
      <c r="EF7" s="24">
        <v>0.31</v>
      </c>
      <c r="EG7" s="24">
        <v>0.39</v>
      </c>
      <c r="EH7" s="24">
        <v>0.33</v>
      </c>
      <c r="EI7" s="24">
        <v>0.24</v>
      </c>
      <c r="EJ7" s="24" t="s">
        <v>102</v>
      </c>
      <c r="EK7" s="24">
        <v>0.03</v>
      </c>
      <c r="EL7" s="24">
        <v>0.05</v>
      </c>
      <c r="EM7" s="24">
        <v>0.08</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2025-02-14T07:15:41Z</cp:lastPrinted>
  <dcterms:created xsi:type="dcterms:W3CDTF">2025-01-24T07:03:16Z</dcterms:created>
  <dcterms:modified xsi:type="dcterms:W3CDTF">2025-02-14T07:15:42Z</dcterms:modified>
  <cp:category/>
</cp:coreProperties>
</file>