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6　みよし市　〇\病院事業\"/>
    </mc:Choice>
  </mc:AlternateContent>
  <xr:revisionPtr revIDLastSave="0" documentId="13_ncr:1_{37B41887-AC0B-4992-BECD-9AEAB3F26DD2}" xr6:coauthVersionLast="47" xr6:coauthVersionMax="47" xr10:uidLastSave="{00000000-0000-0000-0000-000000000000}"/>
  <workbookProtection workbookAlgorithmName="SHA-512" workbookHashValue="s0OArlVXtgcrROjSlDUiZhmZbEoXcAhmD6SVk8Y8CxzmD/hw1n4JgR4gTpDo3fhu3N3L453koQZUkAupG4hh7A==" workbookSaltValue="P5Yt4YfHbkWHzhnKpa1Cxg==" workbookSpinCount="100000" lockStructure="1"/>
  <bookViews>
    <workbookView xWindow="-103" yWindow="-103" windowWidth="19543" windowHeight="12497" tabRatio="6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HX80" i="4" s="1"/>
  <c r="EU7" i="5"/>
  <c r="ET7" i="5"/>
  <c r="ES7" i="5"/>
  <c r="ER7" i="5"/>
  <c r="EQ7" i="5"/>
  <c r="EP7" i="5"/>
  <c r="EO7" i="5"/>
  <c r="EM7" i="5"/>
  <c r="EL7" i="5"/>
  <c r="EK7" i="5"/>
  <c r="EJ7" i="5"/>
  <c r="DV80" i="4" s="1"/>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GR55" i="4" s="1"/>
  <c r="CU7" i="5"/>
  <c r="CT7" i="5"/>
  <c r="CS7" i="5"/>
  <c r="CR7" i="5"/>
  <c r="CQ7" i="5"/>
  <c r="CP7" i="5"/>
  <c r="CO7" i="5"/>
  <c r="EW55" i="4" s="1"/>
  <c r="CN7" i="5"/>
  <c r="CM7" i="5"/>
  <c r="CL7" i="5"/>
  <c r="CJ7" i="5"/>
  <c r="BX56" i="4" s="1"/>
  <c r="CI7" i="5"/>
  <c r="BI56" i="4" s="1"/>
  <c r="CH7" i="5"/>
  <c r="CG7" i="5"/>
  <c r="CF7" i="5"/>
  <c r="P56" i="4" s="1"/>
  <c r="CE7" i="5"/>
  <c r="CD7" i="5"/>
  <c r="CC7" i="5"/>
  <c r="CB7" i="5"/>
  <c r="CA7" i="5"/>
  <c r="BY7" i="5"/>
  <c r="BX7" i="5"/>
  <c r="BW7" i="5"/>
  <c r="LJ34" i="4" s="1"/>
  <c r="BV7" i="5"/>
  <c r="KU34" i="4" s="1"/>
  <c r="BU7" i="5"/>
  <c r="BT7" i="5"/>
  <c r="BS7" i="5"/>
  <c r="BR7" i="5"/>
  <c r="BQ7" i="5"/>
  <c r="KU33" i="4" s="1"/>
  <c r="BP7" i="5"/>
  <c r="BN7" i="5"/>
  <c r="BM7" i="5"/>
  <c r="BL7" i="5"/>
  <c r="HV34" i="4" s="1"/>
  <c r="BK7" i="5"/>
  <c r="BJ7" i="5"/>
  <c r="BI7" i="5"/>
  <c r="BH7" i="5"/>
  <c r="BG7" i="5"/>
  <c r="BF7" i="5"/>
  <c r="BE7" i="5"/>
  <c r="BC7" i="5"/>
  <c r="BB7" i="5"/>
  <c r="BA7" i="5"/>
  <c r="AZ7" i="5"/>
  <c r="AY7" i="5"/>
  <c r="AX7" i="5"/>
  <c r="FL33" i="4" s="1"/>
  <c r="AW7" i="5"/>
  <c r="EW33" i="4" s="1"/>
  <c r="AV7" i="5"/>
  <c r="EH33" i="4" s="1"/>
  <c r="AU7" i="5"/>
  <c r="AT7" i="5"/>
  <c r="AR7" i="5"/>
  <c r="BX34" i="4" s="1"/>
  <c r="AQ7" i="5"/>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D90" i="4"/>
  <c r="C90" i="4"/>
  <c r="MO80" i="4"/>
  <c r="LZ80" i="4"/>
  <c r="LK80" i="4"/>
  <c r="KV80" i="4"/>
  <c r="KG80" i="4"/>
  <c r="JB80" i="4"/>
  <c r="IM80" i="4"/>
  <c r="HI80" i="4"/>
  <c r="GT80" i="4"/>
  <c r="FO80" i="4"/>
  <c r="EZ80" i="4"/>
  <c r="EK80" i="4"/>
  <c r="DG80" i="4"/>
  <c r="BI80" i="4"/>
  <c r="AT80" i="4"/>
  <c r="AE80" i="4"/>
  <c r="MO79" i="4"/>
  <c r="LZ79" i="4"/>
  <c r="LK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AT56" i="4"/>
  <c r="AE56" i="4"/>
  <c r="MN55" i="4"/>
  <c r="LY55" i="4"/>
  <c r="LJ55" i="4"/>
  <c r="KF55" i="4"/>
  <c r="IZ55" i="4"/>
  <c r="IK55" i="4"/>
  <c r="HV55" i="4"/>
  <c r="HG55" i="4"/>
  <c r="FL55" i="4"/>
  <c r="EH55" i="4"/>
  <c r="DS55" i="4"/>
  <c r="DD55" i="4"/>
  <c r="BX55" i="4"/>
  <c r="BI55" i="4"/>
  <c r="AT55" i="4"/>
  <c r="AE55" i="4"/>
  <c r="P55" i="4"/>
  <c r="MN34" i="4"/>
  <c r="LY34" i="4"/>
  <c r="KF34" i="4"/>
  <c r="IZ34" i="4"/>
  <c r="IK34" i="4"/>
  <c r="HG34" i="4"/>
  <c r="GR34" i="4"/>
  <c r="FL34" i="4"/>
  <c r="EW34" i="4"/>
  <c r="EH34" i="4"/>
  <c r="DS34" i="4"/>
  <c r="DD34" i="4"/>
  <c r="BI34" i="4"/>
  <c r="AT34" i="4"/>
  <c r="AE34" i="4"/>
  <c r="MN33" i="4"/>
  <c r="LY33" i="4"/>
  <c r="LJ33" i="4"/>
  <c r="KF33" i="4"/>
  <c r="IZ33" i="4"/>
  <c r="IK33" i="4"/>
  <c r="HV33" i="4"/>
  <c r="HG33" i="4"/>
  <c r="GR33" i="4"/>
  <c r="DS33" i="4"/>
  <c r="DD33" i="4"/>
  <c r="BX33" i="4"/>
  <c r="BI33" i="4"/>
  <c r="AT33" i="4"/>
  <c r="AE33" i="4"/>
  <c r="LP12" i="4"/>
  <c r="JW12" i="4"/>
  <c r="ID12" i="4"/>
  <c r="CN12" i="4"/>
  <c r="AU12" i="4"/>
  <c r="JW8" i="4"/>
  <c r="ID8" i="4"/>
  <c r="FZ8" i="4"/>
  <c r="EG8" i="4"/>
  <c r="B8" i="4"/>
  <c r="B6" i="4"/>
  <c r="BX78" i="4" l="1"/>
  <c r="BX54" i="4"/>
  <c r="BX32" i="4"/>
  <c r="MO78" i="4"/>
  <c r="MN54" i="4"/>
  <c r="MN32" i="4"/>
  <c r="JB78" i="4"/>
  <c r="IZ54" i="4"/>
  <c r="IZ32" i="4"/>
  <c r="FO78" i="4"/>
  <c r="FL54" i="4"/>
  <c r="FL32" i="4"/>
  <c r="C11" i="5"/>
  <c r="D11" i="5"/>
  <c r="E11" i="5"/>
  <c r="B11" i="5"/>
  <c r="DG78" i="4" l="1"/>
  <c r="P78" i="4"/>
  <c r="P54" i="4"/>
  <c r="P32" i="4"/>
  <c r="KG78" i="4"/>
  <c r="KF54" i="4"/>
  <c r="KF32" i="4"/>
  <c r="GT78" i="4"/>
  <c r="GR54" i="4"/>
  <c r="GR32" i="4"/>
  <c r="DD54" i="4"/>
  <c r="DD32" i="4"/>
  <c r="IK32" i="4"/>
  <c r="EZ78" i="4"/>
  <c r="EW54" i="4"/>
  <c r="EW32" i="4"/>
  <c r="BI78" i="4"/>
  <c r="BI54" i="4"/>
  <c r="BI32" i="4"/>
  <c r="LY54" i="4"/>
  <c r="LY32" i="4"/>
  <c r="IM78" i="4"/>
  <c r="IK54" i="4"/>
  <c r="LZ78"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<sst xmlns="http://schemas.openxmlformats.org/spreadsheetml/2006/main" count="342" uniqueCount="194">
  <si>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</si>
  <si>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</si>
  <si>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</si>
  <si>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</si>
  <si>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</si>
  <si>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</si>
  <si>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</si>
  <si>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</si>
  <si>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</si>
  <si>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</si>
  <si>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</si>
  <si>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</si>
  <si>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</si>
  <si>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</si>
  <si>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</si>
  <si>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</si>
  <si>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</si>
  <si>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</si>
  <si>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</si>
  <si>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</si>
  <si>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</si>
  <si>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</si>
  <si>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</si>
  <si>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</si>
  <si>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</si>
  <si>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</si>
  <si>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</si>
  <si>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</si>
  <si>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</si>
  <si>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</si>
  <si>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</si>
  <si>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</si>
  <si>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</si>
  <si>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</si>
  <si>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</si>
  <si>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</si>
  <si>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</si>
  <si>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</si>
  <si>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</si>
  <si>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</si>
  <si>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</si>
  <si>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</si>
  <si>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</si>
  <si>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</si>
  <si>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</si>
  <si>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</si>
  <si>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</si>
  <si>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</si>
  <si>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</si>
  <si>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</si>
  <si>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</si>
  <si>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</si>
  <si>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</si>
  <si>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</si>
  <si>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</si>
  <si>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</si>
  <si>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</si>
  <si>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</si>
  <si>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</si>
  <si>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</si>
  <si>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</si>
  <si>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</si>
  <si>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</si>
  <si>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</si>
  <si>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</si>
  <si>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</si>
  <si>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</si>
  <si>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</si>
  <si>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</si>
  <si>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</si>
  <si>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</si>
  <si>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</si>
  <si>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</si>
  <si>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</si>
  <si>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</si>
  <si>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</si>
  <si>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</si>
  <si>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</si>
  <si>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</si>
  <si>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</si>
  <si>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</si>
  <si>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</si>
  <si>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</si>
  <si>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</si>
  <si>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</si>
  <si>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</si>
  <si>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</si>
  <si>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</si>
  <si>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</si>
  <si>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</si>
  <si>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</si>
  <si>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</si>
  <si>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</si>
  <si>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</si>
  <si>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</si>
  <si>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</si>
  <si>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</si>
  <si>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</si>
  <si>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</si>
  <si>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</si>
  <si>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</si>
  <si>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</si>
  <si>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</si>
  <si>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</si>
  <si>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</si>
  <si>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</si>
  <si>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</si>
  <si>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</si>
  <si>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</si>
  <si>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</si>
  <si>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</si>
  <si>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</si>
  <si>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</si>
  <si>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</si>
  <si>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</si>
  <si>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</si>
  <si>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</si>
  <si>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</si>
  <si>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</si>
  <si>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</si>
  <si>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</si>
  <si>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</si>
  <si>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</si>
  <si>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</si>
  <si>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</si>
  <si>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</si>
  <si>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</si>
  <si>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</si>
  <si>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</si>
  <si>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</si>
  <si>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</si>
  <si>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</si>
  <si>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</si>
  <si>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</si>
  <si>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</si>
  <si>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</si>
  <si>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</si>
  <si>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</si>
  <si>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</si>
  <si>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</si>
  <si>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</si>
  <si>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</si>
  <si>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</si>
  <si>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</si>
  <si>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</si>
  <si>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</si>
  <si>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</si>
  <si>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</si>
  <si>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</si>
  <si>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</si>
  <si>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</si>
  <si>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</si>
  <si>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</si>
  <si>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</si>
  <si>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</si>
  <si>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</si>
  <si>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</si>
  <si>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</si>
  <si>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</si>
  <si>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</si>
  <si>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</si>
  <si>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</si>
  <si>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</si>
  <si>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</si>
  <si>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当該値(N-2)</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</si>
  <si>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</si>
  <si>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</si>
  <si>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</si>
  <si>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</si>
  <si>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</si>
  <si>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</si>
  <si>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</si>
  <si>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</si>
  <si>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</si>
  <si>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</si>
  <si>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</si>
  <si>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</si>
  <si>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</si>
  <si>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</si>
  <si>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</si>
  <si>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</si>
  <si>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</si>
  <si>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</si>
  <si>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</si>
  <si>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</si>
  <si>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</si>
  <si>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</si>
  <si>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</si>
  <si>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</si>
  <si>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</si>
  <si>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地域包括支援センターとも連携し、外来・入院から在宅診療まで切れ目のない医療サービスを提供し、地域完結型医療の推進に努めています。</t>
    <rPh sb="123" eb="125">
      <t>ガイライ</t>
    </rPh>
    <rPh sb="132" eb="134">
      <t>シンリョウ</t>
    </rPh>
    <phoneticPr fontId="5"/>
  </si>
  <si>
    <t>　「①経常収支比率」は、令和5年度は97.9％で3年ぶりの経常赤字となりました。全国や類似病院の平均と比較すると高い数値ですが、前年から減少した主な要因には、外来収益の減少や新型コロナ病床確保の補助金の終了、職員人件費など経費の増加があります。
　「②医業収支比率」「③修正医業収支比率」は、全国や類似病院と比較し低い数値ですが、患者数は前年と比較し外来・入院ともに増加傾向にあります。「④病床利用率」は、全国平均や類似病院より高いものの「⑤入院患者1人1日当たり収益」では、療養病棟の1人当たりの収益性が低く、増収にはつながりにくい状況です。「⑥外来患者1人1日当たり収益」は、新型コロナの診療報酬加算終了などの影響で減少しています。「⑦職員給与費対医業収益比率」では、全国や類似病院の平均を上回っており、人件費の増加分を医業収益で賄えておらず、より効率的な病院運営を進める必要があります。</t>
    <rPh sb="25" eb="26">
      <t>ネン</t>
    </rPh>
    <rPh sb="31" eb="33">
      <t>アカジ</t>
    </rPh>
    <rPh sb="64" eb="66">
      <t>ゼンネン</t>
    </rPh>
    <rPh sb="68" eb="70">
      <t>ゲンショウ</t>
    </rPh>
    <rPh sb="72" eb="73">
      <t>オモ</t>
    </rPh>
    <rPh sb="79" eb="83">
      <t>ガイライシュウエキ</t>
    </rPh>
    <rPh sb="84" eb="86">
      <t>ゲンショウ</t>
    </rPh>
    <rPh sb="87" eb="89">
      <t>シンガタ</t>
    </rPh>
    <rPh sb="92" eb="94">
      <t>ビョウショウ</t>
    </rPh>
    <rPh sb="94" eb="96">
      <t>カクホ</t>
    </rPh>
    <rPh sb="101" eb="103">
      <t>シュウリョウ</t>
    </rPh>
    <rPh sb="104" eb="106">
      <t>ショクイン</t>
    </rPh>
    <rPh sb="111" eb="113">
      <t>ケイヒ</t>
    </rPh>
    <rPh sb="114" eb="116">
      <t>ゾウカ</t>
    </rPh>
    <rPh sb="185" eb="187">
      <t>ケイコウ</t>
    </rPh>
    <rPh sb="211" eb="212">
      <t>タカ</t>
    </rPh>
    <rPh sb="271" eb="275">
      <t>ガイライカンジャ</t>
    </rPh>
    <rPh sb="300" eb="302">
      <t>シュウリョウ</t>
    </rPh>
    <rPh sb="304" eb="306">
      <t>エイキョウ</t>
    </rPh>
    <rPh sb="344" eb="346">
      <t>ウワマワ</t>
    </rPh>
    <rPh sb="364" eb="365">
      <t>マカナ</t>
    </rPh>
    <rPh sb="373" eb="376">
      <t>コウリツテキ</t>
    </rPh>
    <rPh sb="377" eb="379">
      <t>ビョウイン</t>
    </rPh>
    <rPh sb="379" eb="381">
      <t>ウンエイ</t>
    </rPh>
    <rPh sb="382" eb="383">
      <t>スス</t>
    </rPh>
    <rPh sb="385" eb="387">
      <t>ヒツヨウ</t>
    </rPh>
    <phoneticPr fontId="5"/>
  </si>
  <si>
    <t>　「①有形固定資産減価償却率」「②器械備品減価償却率」では、令和5年度はともに65.3％であり、平成13年の新築移転から22年が経過し、保有資産が法定耐用年数の半分以上を経過して老朽化が進行している状況です。建物の機械設備や機械備品も耐用年数を超えて不具合が出てきていることから、計画的な改修工事や更新を実施しています。令和5年度は、病棟個室化改修工事や空気供給装置等改修工事のほか、機械備品では電子カルテをはじめとした情報システムや広角眼底カメラ更新など高額機器の更新を行ったことから、「②器械備品減価償却率」が前年と比較して大きく改善しています。
　「③１床当たり有形固定資産」では、全国や類似病院の平均と比較して大きな隔離がありますが、当病院の病床数は114床で類似団体の中でも小規模であることや、設備や器械備品の更新整備を継続的に実施していることなどが主な要因と考えられます。</t>
    <rPh sb="112" eb="116">
      <t>キカイビヒン</t>
    </rPh>
    <rPh sb="125" eb="128">
      <t>フグアイ</t>
    </rPh>
    <rPh sb="129" eb="130">
      <t>デ</t>
    </rPh>
    <rPh sb="144" eb="148">
      <t>カイシュウコウジ</t>
    </rPh>
    <rPh sb="149" eb="151">
      <t>コウシン</t>
    </rPh>
    <rPh sb="167" eb="169">
      <t>ビョウトウ</t>
    </rPh>
    <rPh sb="192" eb="196">
      <t>キカイビヒン</t>
    </rPh>
    <rPh sb="198" eb="200">
      <t>デンシ</t>
    </rPh>
    <rPh sb="228" eb="230">
      <t>コウガク</t>
    </rPh>
    <rPh sb="230" eb="232">
      <t>キキ</t>
    </rPh>
    <rPh sb="233" eb="235">
      <t>コウシン</t>
    </rPh>
    <rPh sb="236" eb="237">
      <t>オコナ</t>
    </rPh>
    <rPh sb="264" eb="265">
      <t>オオ</t>
    </rPh>
    <rPh sb="267" eb="269">
      <t>カイゼン</t>
    </rPh>
    <rPh sb="352" eb="354">
      <t>セツビ</t>
    </rPh>
    <phoneticPr fontId="5"/>
  </si>
  <si>
    <t>　安定した病院経営のためには医師をはじめとした医療スタッフの確保が重要です。特に医師の確保が難しい中、院内保育所の活用などによる人材確保に努めています。そのほか、平成13年5月の新築移転後、施設や設備、備品の老朽化が目立ってきていることから、現在計画的な改修工事や更新を進めています。
　病院経営に当たっては、総務省の「公立病院経営強化ガイドライン」を基に令和4年度に策定した中期経営計画「みよし市民病院経営強化プラン2023」を着実に進めるため、病院一丸となって経営改善・経営強化に取り組んでいるところです。昨今の物価高騰や労務単価の上昇、職員人件費の増加など必要経費の増加ペースに対し、診療収益による増収が伴っておらず、病院経営は厳しさを増すばかりですが、一層の医療の質とサービスの向上や経営改善に取り組み、みよし市における地域医療の拠点病院として必要とされる医療の提供を行っていきます。</t>
    <rPh sb="101" eb="103">
      <t>ビヒン</t>
    </rPh>
    <rPh sb="123" eb="126">
      <t>ケイカクテキ</t>
    </rPh>
    <rPh sb="129" eb="131">
      <t>コウジ</t>
    </rPh>
    <rPh sb="132" eb="134">
      <t>コウシン</t>
    </rPh>
    <rPh sb="135" eb="136">
      <t>スス</t>
    </rPh>
    <rPh sb="144" eb="146">
      <t>ビョウイン</t>
    </rPh>
    <rPh sb="146" eb="148">
      <t>ケイエイ</t>
    </rPh>
    <rPh sb="149" eb="150">
      <t>ア</t>
    </rPh>
    <rPh sb="176" eb="177">
      <t>モト</t>
    </rPh>
    <rPh sb="178" eb="180">
      <t>レイワ</t>
    </rPh>
    <rPh sb="181" eb="183">
      <t>ネンド</t>
    </rPh>
    <rPh sb="184" eb="186">
      <t>サクテイ</t>
    </rPh>
    <rPh sb="215" eb="217">
      <t>チャクジツ</t>
    </rPh>
    <rPh sb="218" eb="219">
      <t>スス</t>
    </rPh>
    <rPh sb="224" eb="226">
      <t>ビョウイン</t>
    </rPh>
    <rPh sb="226" eb="228">
      <t>イチガン</t>
    </rPh>
    <rPh sb="232" eb="236">
      <t>ケイエイカイゼン</t>
    </rPh>
    <rPh sb="237" eb="241">
      <t>ケイエイキョウカ</t>
    </rPh>
    <rPh sb="242" eb="243">
      <t>ト</t>
    </rPh>
    <rPh sb="244" eb="245">
      <t>ク</t>
    </rPh>
    <rPh sb="255" eb="257">
      <t>サッコン</t>
    </rPh>
    <rPh sb="258" eb="262">
      <t>ブッカコウトウ</t>
    </rPh>
    <rPh sb="263" eb="267">
      <t>ロウムタンカ</t>
    </rPh>
    <rPh sb="268" eb="270">
      <t>ジョウショウ</t>
    </rPh>
    <rPh sb="295" eb="299">
      <t>シンリョウシュウエキ</t>
    </rPh>
    <rPh sb="302" eb="304">
      <t>ゾウシュウ</t>
    </rPh>
    <rPh sb="305" eb="306">
      <t>トモナ</t>
    </rPh>
    <rPh sb="312" eb="314">
      <t>ビョウイン</t>
    </rPh>
    <rPh sb="314" eb="316">
      <t>ケイエイ</t>
    </rPh>
    <rPh sb="317" eb="318">
      <t>キビ</t>
    </rPh>
    <rPh sb="321" eb="322">
      <t>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</si>
</sst>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82.9</c:v>
                </c:pt>
                <c:pt idx="1">
                  <c:v>71.099999999999994</c:v>
                </c:pt>
                <c:pt idx="2">
                  <c:v>75.599999999999994</c:v>
                </c:pt>
                <c:pt idx="3">
                  <c:v>76.400000000000006</c:v>
                </c:pt>
                <c:pt idx="4">
                  <c:v>82.5</c:v>
                </c:pt>
              </c:numCache>
            </c:numRef>
          </c:val>
          <c:extLst>
            <c:ext xmlns:c16="http://schemas.microsoft.com/office/drawing/2014/chart" uri="{C3380CC4-5D6E-409C-BE32-E72D297353CC}">
              <c16:uniqueId val="{00000000-17C3-442E-94CC-67CC9C390F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7C3-442E-94CC-67CC9C390F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77.599999999999994</c:v>
                </c:pt>
                <c:pt idx="1">
                  <c:v>70.3</c:v>
                </c:pt>
                <c:pt idx="2">
                  <c:v>78.900000000000006</c:v>
                </c:pt>
                <c:pt idx="3">
                  <c:v>79.5</c:v>
                </c:pt>
                <c:pt idx="4">
                  <c:v>74.599999999999994</c:v>
                </c:pt>
              </c:numCache>
            </c:numRef>
          </c:val>
          <c:extLst>
            <c:ext xmlns:c16="http://schemas.microsoft.com/office/drawing/2014/chart" uri="{C3380CC4-5D6E-409C-BE32-E72D297353CC}">
              <c16:uniqueId val="{00000000-504F-4071-A3F4-53A22A44B3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04F-4071-A3F4-53A22A44B3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81.3</c:v>
                </c:pt>
                <c:pt idx="1">
                  <c:v>74.2</c:v>
                </c:pt>
                <c:pt idx="2">
                  <c:v>82.9</c:v>
                </c:pt>
                <c:pt idx="3">
                  <c:v>83.6</c:v>
                </c:pt>
                <c:pt idx="4">
                  <c:v>78.900000000000006</c:v>
                </c:pt>
              </c:numCache>
            </c:numRef>
          </c:val>
          <c:extLst>
            <c:ext xmlns:c16="http://schemas.microsoft.com/office/drawing/2014/chart" uri="{C3380CC4-5D6E-409C-BE32-E72D297353CC}">
              <c16:uniqueId val="{00000000-A204-4129-9D03-72AEBF12F5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204-4129-9D03-72AEBF12F5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91.2</c:v>
                </c:pt>
                <c:pt idx="1">
                  <c:v>98.4</c:v>
                </c:pt>
                <c:pt idx="2">
                  <c:v>109</c:v>
                </c:pt>
                <c:pt idx="3">
                  <c:v>108.6</c:v>
                </c:pt>
                <c:pt idx="4">
                  <c:v>97.9</c:v>
                </c:pt>
              </c:numCache>
            </c:numRef>
          </c:val>
          <c:extLst>
            <c:ext xmlns:c16="http://schemas.microsoft.com/office/drawing/2014/chart" uri="{C3380CC4-5D6E-409C-BE32-E72D297353CC}">
              <c16:uniqueId val="{00000000-3D12-4B52-B49A-441A8CE142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D12-4B52-B49A-441A8CE142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66.7</c:v>
                </c:pt>
                <c:pt idx="1">
                  <c:v>68</c:v>
                </c:pt>
                <c:pt idx="2">
                  <c:v>67.7</c:v>
                </c:pt>
                <c:pt idx="3">
                  <c:v>68.900000000000006</c:v>
                </c:pt>
                <c:pt idx="4">
                  <c:v>65.3</c:v>
                </c:pt>
              </c:numCache>
            </c:numRef>
          </c:val>
          <c:extLst>
            <c:ext xmlns:c16="http://schemas.microsoft.com/office/drawing/2014/chart" uri="{C3380CC4-5D6E-409C-BE32-E72D297353CC}">
              <c16:uniqueId val="{00000000-9B70-4AA1-96FF-D56B0C09E0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9B70-4AA1-96FF-D56B0C09E0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77.400000000000006</c:v>
                </c:pt>
                <c:pt idx="1">
                  <c:v>82</c:v>
                </c:pt>
                <c:pt idx="2">
                  <c:v>82.1</c:v>
                </c:pt>
                <c:pt idx="3">
                  <c:v>82.9</c:v>
                </c:pt>
                <c:pt idx="4">
                  <c:v>65.3</c:v>
                </c:pt>
              </c:numCache>
            </c:numRef>
          </c:val>
          <c:extLst>
            <c:ext xmlns:c16="http://schemas.microsoft.com/office/drawing/2014/chart" uri="{C3380CC4-5D6E-409C-BE32-E72D297353CC}">
              <c16:uniqueId val="{00000000-FC1A-458E-BC4B-481BFE4E91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C1A-458E-BC4B-481BFE4E91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66427992</c:v>
                </c:pt>
                <c:pt idx="1">
                  <c:v>67520713</c:v>
                </c:pt>
                <c:pt idx="2">
                  <c:v>69194541</c:v>
                </c:pt>
                <c:pt idx="3">
                  <c:v>69662197</c:v>
                </c:pt>
                <c:pt idx="4">
                  <c:v>75858000</c:v>
                </c:pt>
              </c:numCache>
            </c:numRef>
          </c:val>
          <c:extLst>
            <c:ext xmlns:c16="http://schemas.microsoft.com/office/drawing/2014/chart" uri="{C3380CC4-5D6E-409C-BE32-E72D297353CC}">
              <c16:uniqueId val="{00000000-8062-49F6-9F46-EB24125161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8062-49F6-9F46-EB24125161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23.3</c:v>
                </c:pt>
                <c:pt idx="1">
                  <c:v>23.2</c:v>
                </c:pt>
                <c:pt idx="2">
                  <c:v>19.600000000000001</c:v>
                </c:pt>
                <c:pt idx="3">
                  <c:v>18.100000000000001</c:v>
                </c:pt>
                <c:pt idx="4">
                  <c:v>17.399999999999999</c:v>
                </c:pt>
              </c:numCache>
            </c:numRef>
          </c:val>
          <c:extLst>
            <c:ext xmlns:c16="http://schemas.microsoft.com/office/drawing/2014/chart" uri="{C3380CC4-5D6E-409C-BE32-E72D297353CC}">
              <c16:uniqueId val="{00000000-1780-4E74-9B5F-3F3B77FE29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780-4E74-9B5F-3F3B77FE29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58.9</c:v>
                </c:pt>
                <c:pt idx="1">
                  <c:v>70.099999999999994</c:v>
                </c:pt>
                <c:pt idx="2">
                  <c:v>65.7</c:v>
                </c:pt>
                <c:pt idx="3">
                  <c:v>65.7</c:v>
                </c:pt>
                <c:pt idx="4">
                  <c:v>73</c:v>
                </c:pt>
              </c:numCache>
            </c:numRef>
          </c:val>
          <c:extLst>
            <c:ext xmlns:c16="http://schemas.microsoft.com/office/drawing/2014/chart" uri="{C3380CC4-5D6E-409C-BE32-E72D297353CC}">
              <c16:uniqueId val="{00000000-134C-41AD-9A20-7E4B452687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34C-41AD-9A20-7E4B452687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11001</c:v>
                </c:pt>
                <c:pt idx="1">
                  <c:v>12197</c:v>
                </c:pt>
                <c:pt idx="2">
                  <c:v>12469</c:v>
                </c:pt>
                <c:pt idx="3">
                  <c:v>12176</c:v>
                </c:pt>
                <c:pt idx="4">
                  <c:v>10753</c:v>
                </c:pt>
              </c:numCache>
            </c:numRef>
          </c:val>
          <c:extLst>
            <c:ext xmlns:c16="http://schemas.microsoft.com/office/drawing/2014/chart" uri="{C3380CC4-5D6E-409C-BE32-E72D297353CC}">
              <c16:uniqueId val="{00000000-5A70-4236-A6B7-147124733A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A70-4236-A6B7-147124733A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27444</c:v>
                </c:pt>
                <c:pt idx="1">
                  <c:v>28305</c:v>
                </c:pt>
                <c:pt idx="2">
                  <c:v>29643</c:v>
                </c:pt>
                <c:pt idx="3">
                  <c:v>30325</c:v>
                </c:pt>
                <c:pt idx="4">
                  <c:v>32421</c:v>
                </c:pt>
              </c:numCache>
            </c:numRef>
          </c:val>
          <c:extLst>
            <c:ext xmlns:c16="http://schemas.microsoft.com/office/drawing/2014/chart" uri="{C3380CC4-5D6E-409C-BE32-E72D297353CC}">
              <c16:uniqueId val="{00000000-54F5-476E-BA39-74ED63CFF6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4F5-476E-BA39-74ED63CFF6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1.9</c:v>
                </c:pt>
                <c:pt idx="2">
                  <c:v>0</c:v>
                </c:pt>
                <c:pt idx="3">
                  <c:v>0</c:v>
                </c:pt>
                <c:pt idx="4">
                  <c:v>0</c:v>
                </c:pt>
              </c:numCache>
            </c:numRef>
          </c:val>
          <c:extLst>
            <c:ext xmlns:c16="http://schemas.microsoft.com/office/drawing/2014/chart" uri="{C3380CC4-5D6E-409C-BE32-E72D297353CC}">
              <c16:uniqueId val="{00000000-6C69-49F2-AABD-8FA60C53E4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C69-49F2-AABD-8FA60C53E4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80" zoomScaleSheetLayoutView="10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愛知県みよし市　みよし市民病院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54</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114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75">
        <f>データ!U6</f>
        <v>61427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9570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53</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110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91.2</v>
      </c>
      <c r="Q33" s="129"/>
      <c r="R33" s="129"/>
      <c r="S33" s="129"/>
      <c r="T33" s="129"/>
      <c r="U33" s="129"/>
      <c r="V33" s="129"/>
      <c r="W33" s="129"/>
      <c r="X33" s="129"/>
      <c r="Y33" s="129"/>
      <c r="Z33" s="129"/>
      <c r="AA33" s="129"/>
      <c r="AB33" s="129"/>
      <c r="AC33" s="129"/>
      <c r="AD33" s="130"/>
      <c r="AE33" s="128">
        <f>データ!AJ7</f>
        <v>98.4</v>
      </c>
      <c r="AF33" s="129"/>
      <c r="AG33" s="129"/>
      <c r="AH33" s="129"/>
      <c r="AI33" s="129"/>
      <c r="AJ33" s="129"/>
      <c r="AK33" s="129"/>
      <c r="AL33" s="129"/>
      <c r="AM33" s="129"/>
      <c r="AN33" s="129"/>
      <c r="AO33" s="129"/>
      <c r="AP33" s="129"/>
      <c r="AQ33" s="129"/>
      <c r="AR33" s="129"/>
      <c r="AS33" s="130"/>
      <c r="AT33" s="128">
        <f>データ!AK7</f>
        <v>109</v>
      </c>
      <c r="AU33" s="129"/>
      <c r="AV33" s="129"/>
      <c r="AW33" s="129"/>
      <c r="AX33" s="129"/>
      <c r="AY33" s="129"/>
      <c r="AZ33" s="129"/>
      <c r="BA33" s="129"/>
      <c r="BB33" s="129"/>
      <c r="BC33" s="129"/>
      <c r="BD33" s="129"/>
      <c r="BE33" s="129"/>
      <c r="BF33" s="129"/>
      <c r="BG33" s="129"/>
      <c r="BH33" s="130"/>
      <c r="BI33" s="128">
        <f>データ!AL7</f>
        <v>108.6</v>
      </c>
      <c r="BJ33" s="129"/>
      <c r="BK33" s="129"/>
      <c r="BL33" s="129"/>
      <c r="BM33" s="129"/>
      <c r="BN33" s="129"/>
      <c r="BO33" s="129"/>
      <c r="BP33" s="129"/>
      <c r="BQ33" s="129"/>
      <c r="BR33" s="129"/>
      <c r="BS33" s="129"/>
      <c r="BT33" s="129"/>
      <c r="BU33" s="129"/>
      <c r="BV33" s="129"/>
      <c r="BW33" s="130"/>
      <c r="BX33" s="128">
        <f>データ!AM7</f>
        <v>97.9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81.3</v>
      </c>
      <c r="DE33" s="129"/>
      <c r="DF33" s="129"/>
      <c r="DG33" s="129"/>
      <c r="DH33" s="129"/>
      <c r="DI33" s="129"/>
      <c r="DJ33" s="129"/>
      <c r="DK33" s="129"/>
      <c r="DL33" s="129"/>
      <c r="DM33" s="129"/>
      <c r="DN33" s="129"/>
      <c r="DO33" s="129"/>
      <c r="DP33" s="129"/>
      <c r="DQ33" s="129"/>
      <c r="DR33" s="130"/>
      <c r="DS33" s="128">
        <f>データ!AU7</f>
        <v>74.2</v>
      </c>
      <c r="DT33" s="129"/>
      <c r="DU33" s="129"/>
      <c r="DV33" s="129"/>
      <c r="DW33" s="129"/>
      <c r="DX33" s="129"/>
      <c r="DY33" s="129"/>
      <c r="DZ33" s="129"/>
      <c r="EA33" s="129"/>
      <c r="EB33" s="129"/>
      <c r="EC33" s="129"/>
      <c r="ED33" s="129"/>
      <c r="EE33" s="129"/>
      <c r="EF33" s="129"/>
      <c r="EG33" s="130"/>
      <c r="EH33" s="128">
        <f>データ!AV7</f>
        <v>82.9</v>
      </c>
      <c r="EI33" s="129"/>
      <c r="EJ33" s="129"/>
      <c r="EK33" s="129"/>
      <c r="EL33" s="129"/>
      <c r="EM33" s="129"/>
      <c r="EN33" s="129"/>
      <c r="EO33" s="129"/>
      <c r="EP33" s="129"/>
      <c r="EQ33" s="129"/>
      <c r="ER33" s="129"/>
      <c r="ES33" s="129"/>
      <c r="ET33" s="129"/>
      <c r="EU33" s="129"/>
      <c r="EV33" s="130"/>
      <c r="EW33" s="128">
        <f>データ!AW7</f>
        <v>83.6</v>
      </c>
      <c r="EX33" s="129"/>
      <c r="EY33" s="129"/>
      <c r="EZ33" s="129"/>
      <c r="FA33" s="129"/>
      <c r="FB33" s="129"/>
      <c r="FC33" s="129"/>
      <c r="FD33" s="129"/>
      <c r="FE33" s="129"/>
      <c r="FF33" s="129"/>
      <c r="FG33" s="129"/>
      <c r="FH33" s="129"/>
      <c r="FI33" s="129"/>
      <c r="FJ33" s="129"/>
      <c r="FK33" s="130"/>
      <c r="FL33" s="128">
        <f>データ!AX7</f>
        <v>78.900000000000006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77.599999999999994</v>
      </c>
      <c r="GS33" s="129"/>
      <c r="GT33" s="129"/>
      <c r="GU33" s="129"/>
      <c r="GV33" s="129"/>
      <c r="GW33" s="129"/>
      <c r="GX33" s="129"/>
      <c r="GY33" s="129"/>
      <c r="GZ33" s="129"/>
      <c r="HA33" s="129"/>
      <c r="HB33" s="129"/>
      <c r="HC33" s="129"/>
      <c r="HD33" s="129"/>
      <c r="HE33" s="129"/>
      <c r="HF33" s="130"/>
      <c r="HG33" s="128">
        <f>データ!BF7</f>
        <v>70.3</v>
      </c>
      <c r="HH33" s="129"/>
      <c r="HI33" s="129"/>
      <c r="HJ33" s="129"/>
      <c r="HK33" s="129"/>
      <c r="HL33" s="129"/>
      <c r="HM33" s="129"/>
      <c r="HN33" s="129"/>
      <c r="HO33" s="129"/>
      <c r="HP33" s="129"/>
      <c r="HQ33" s="129"/>
      <c r="HR33" s="129"/>
      <c r="HS33" s="129"/>
      <c r="HT33" s="129"/>
      <c r="HU33" s="130"/>
      <c r="HV33" s="128">
        <f>データ!BG7</f>
        <v>78.900000000000006</v>
      </c>
      <c r="HW33" s="129"/>
      <c r="HX33" s="129"/>
      <c r="HY33" s="129"/>
      <c r="HZ33" s="129"/>
      <c r="IA33" s="129"/>
      <c r="IB33" s="129"/>
      <c r="IC33" s="129"/>
      <c r="ID33" s="129"/>
      <c r="IE33" s="129"/>
      <c r="IF33" s="129"/>
      <c r="IG33" s="129"/>
      <c r="IH33" s="129"/>
      <c r="II33" s="129"/>
      <c r="IJ33" s="130"/>
      <c r="IK33" s="128">
        <f>データ!BH7</f>
        <v>79.5</v>
      </c>
      <c r="IL33" s="129"/>
      <c r="IM33" s="129"/>
      <c r="IN33" s="129"/>
      <c r="IO33" s="129"/>
      <c r="IP33" s="129"/>
      <c r="IQ33" s="129"/>
      <c r="IR33" s="129"/>
      <c r="IS33" s="129"/>
      <c r="IT33" s="129"/>
      <c r="IU33" s="129"/>
      <c r="IV33" s="129"/>
      <c r="IW33" s="129"/>
      <c r="IX33" s="129"/>
      <c r="IY33" s="130"/>
      <c r="IZ33" s="128">
        <f>データ!BI7</f>
        <v>74.599999999999994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75.599999999999994</v>
      </c>
      <c r="LK33" s="129"/>
      <c r="LL33" s="129"/>
      <c r="LM33" s="129"/>
      <c r="LN33" s="129"/>
      <c r="LO33" s="129"/>
      <c r="LP33" s="129"/>
      <c r="LQ33" s="129"/>
      <c r="LR33" s="129"/>
      <c r="LS33" s="129"/>
      <c r="LT33" s="129"/>
      <c r="LU33" s="129"/>
      <c r="LV33" s="129"/>
      <c r="LW33" s="129"/>
      <c r="LX33" s="130"/>
      <c r="LY33" s="128">
        <f>データ!BS7</f>
        <v>76.400000000000006</v>
      </c>
      <c r="LZ33" s="129"/>
      <c r="MA33" s="129"/>
      <c r="MB33" s="129"/>
      <c r="MC33" s="129"/>
      <c r="MD33" s="129"/>
      <c r="ME33" s="129"/>
      <c r="MF33" s="129"/>
      <c r="MG33" s="129"/>
      <c r="MH33" s="129"/>
      <c r="MI33" s="129"/>
      <c r="MJ33" s="129"/>
      <c r="MK33" s="129"/>
      <c r="ML33" s="129"/>
      <c r="MM33" s="130"/>
      <c r="MN33" s="128">
        <f>データ!BT7</f>
        <v>82.5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38"/>
      <c r="NL39" s="138"/>
      <c r="NM39" s="138"/>
      <c r="NN39" s="138"/>
      <c r="NO39" s="138"/>
      <c r="NP39" s="138"/>
      <c r="NQ39" s="138"/>
      <c r="NR39" s="138"/>
      <c r="NS39" s="138"/>
      <c r="NT39" s="138"/>
      <c r="NU39" s="138"/>
      <c r="NV39" s="138"/>
      <c r="NW39" s="138"/>
      <c r="NX39" s="139"/>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43">
        <f>データ!CA7</f>
        <v>27444</v>
      </c>
      <c r="Q55" s="144"/>
      <c r="R55" s="144"/>
      <c r="S55" s="144"/>
      <c r="T55" s="144"/>
      <c r="U55" s="144"/>
      <c r="V55" s="144"/>
      <c r="W55" s="144"/>
      <c r="X55" s="144"/>
      <c r="Y55" s="144"/>
      <c r="Z55" s="144"/>
      <c r="AA55" s="144"/>
      <c r="AB55" s="144"/>
      <c r="AC55" s="144"/>
      <c r="AD55" s="145"/>
      <c r="AE55" s="143">
        <f>データ!CB7</f>
        <v>28305</v>
      </c>
      <c r="AF55" s="144"/>
      <c r="AG55" s="144"/>
      <c r="AH55" s="144"/>
      <c r="AI55" s="144"/>
      <c r="AJ55" s="144"/>
      <c r="AK55" s="144"/>
      <c r="AL55" s="144"/>
      <c r="AM55" s="144"/>
      <c r="AN55" s="144"/>
      <c r="AO55" s="144"/>
      <c r="AP55" s="144"/>
      <c r="AQ55" s="144"/>
      <c r="AR55" s="144"/>
      <c r="AS55" s="145"/>
      <c r="AT55" s="143">
        <f>データ!CC7</f>
        <v>29643</v>
      </c>
      <c r="AU55" s="144"/>
      <c r="AV55" s="144"/>
      <c r="AW55" s="144"/>
      <c r="AX55" s="144"/>
      <c r="AY55" s="144"/>
      <c r="AZ55" s="144"/>
      <c r="BA55" s="144"/>
      <c r="BB55" s="144"/>
      <c r="BC55" s="144"/>
      <c r="BD55" s="144"/>
      <c r="BE55" s="144"/>
      <c r="BF55" s="144"/>
      <c r="BG55" s="144"/>
      <c r="BH55" s="145"/>
      <c r="BI55" s="143">
        <f>データ!CD7</f>
        <v>30325</v>
      </c>
      <c r="BJ55" s="144"/>
      <c r="BK55" s="144"/>
      <c r="BL55" s="144"/>
      <c r="BM55" s="144"/>
      <c r="BN55" s="144"/>
      <c r="BO55" s="144"/>
      <c r="BP55" s="144"/>
      <c r="BQ55" s="144"/>
      <c r="BR55" s="144"/>
      <c r="BS55" s="144"/>
      <c r="BT55" s="144"/>
      <c r="BU55" s="144"/>
      <c r="BV55" s="144"/>
      <c r="BW55" s="145"/>
      <c r="BX55" s="143">
        <f>データ!CE7</f>
        <v>32421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11001</v>
      </c>
      <c r="DE55" s="144"/>
      <c r="DF55" s="144"/>
      <c r="DG55" s="144"/>
      <c r="DH55" s="144"/>
      <c r="DI55" s="144"/>
      <c r="DJ55" s="144"/>
      <c r="DK55" s="144"/>
      <c r="DL55" s="144"/>
      <c r="DM55" s="144"/>
      <c r="DN55" s="144"/>
      <c r="DO55" s="144"/>
      <c r="DP55" s="144"/>
      <c r="DQ55" s="144"/>
      <c r="DR55" s="145"/>
      <c r="DS55" s="143">
        <f>データ!CM7</f>
        <v>12197</v>
      </c>
      <c r="DT55" s="144"/>
      <c r="DU55" s="144"/>
      <c r="DV55" s="144"/>
      <c r="DW55" s="144"/>
      <c r="DX55" s="144"/>
      <c r="DY55" s="144"/>
      <c r="DZ55" s="144"/>
      <c r="EA55" s="144"/>
      <c r="EB55" s="144"/>
      <c r="EC55" s="144"/>
      <c r="ED55" s="144"/>
      <c r="EE55" s="144"/>
      <c r="EF55" s="144"/>
      <c r="EG55" s="145"/>
      <c r="EH55" s="143">
        <f>データ!CN7</f>
        <v>12469</v>
      </c>
      <c r="EI55" s="144"/>
      <c r="EJ55" s="144"/>
      <c r="EK55" s="144"/>
      <c r="EL55" s="144"/>
      <c r="EM55" s="144"/>
      <c r="EN55" s="144"/>
      <c r="EO55" s="144"/>
      <c r="EP55" s="144"/>
      <c r="EQ55" s="144"/>
      <c r="ER55" s="144"/>
      <c r="ES55" s="144"/>
      <c r="ET55" s="144"/>
      <c r="EU55" s="144"/>
      <c r="EV55" s="145"/>
      <c r="EW55" s="143">
        <f>データ!CO7</f>
        <v>12176</v>
      </c>
      <c r="EX55" s="144"/>
      <c r="EY55" s="144"/>
      <c r="EZ55" s="144"/>
      <c r="FA55" s="144"/>
      <c r="FB55" s="144"/>
      <c r="FC55" s="144"/>
      <c r="FD55" s="144"/>
      <c r="FE55" s="144"/>
      <c r="FF55" s="144"/>
      <c r="FG55" s="144"/>
      <c r="FH55" s="144"/>
      <c r="FI55" s="144"/>
      <c r="FJ55" s="144"/>
      <c r="FK55" s="145"/>
      <c r="FL55" s="143">
        <f>データ!CP7</f>
        <v>10753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58.9</v>
      </c>
      <c r="GS55" s="129"/>
      <c r="GT55" s="129"/>
      <c r="GU55" s="129"/>
      <c r="GV55" s="129"/>
      <c r="GW55" s="129"/>
      <c r="GX55" s="129"/>
      <c r="GY55" s="129"/>
      <c r="GZ55" s="129"/>
      <c r="HA55" s="129"/>
      <c r="HB55" s="129"/>
      <c r="HC55" s="129"/>
      <c r="HD55" s="129"/>
      <c r="HE55" s="129"/>
      <c r="HF55" s="130"/>
      <c r="HG55" s="128">
        <f>データ!CX7</f>
        <v>70.099999999999994</v>
      </c>
      <c r="HH55" s="129"/>
      <c r="HI55" s="129"/>
      <c r="HJ55" s="129"/>
      <c r="HK55" s="129"/>
      <c r="HL55" s="129"/>
      <c r="HM55" s="129"/>
      <c r="HN55" s="129"/>
      <c r="HO55" s="129"/>
      <c r="HP55" s="129"/>
      <c r="HQ55" s="129"/>
      <c r="HR55" s="129"/>
      <c r="HS55" s="129"/>
      <c r="HT55" s="129"/>
      <c r="HU55" s="130"/>
      <c r="HV55" s="128">
        <f>データ!CY7</f>
        <v>65.7</v>
      </c>
      <c r="HW55" s="129"/>
      <c r="HX55" s="129"/>
      <c r="HY55" s="129"/>
      <c r="HZ55" s="129"/>
      <c r="IA55" s="129"/>
      <c r="IB55" s="129"/>
      <c r="IC55" s="129"/>
      <c r="ID55" s="129"/>
      <c r="IE55" s="129"/>
      <c r="IF55" s="129"/>
      <c r="IG55" s="129"/>
      <c r="IH55" s="129"/>
      <c r="II55" s="129"/>
      <c r="IJ55" s="130"/>
      <c r="IK55" s="128">
        <f>データ!CZ7</f>
        <v>65.7</v>
      </c>
      <c r="IL55" s="129"/>
      <c r="IM55" s="129"/>
      <c r="IN55" s="129"/>
      <c r="IO55" s="129"/>
      <c r="IP55" s="129"/>
      <c r="IQ55" s="129"/>
      <c r="IR55" s="129"/>
      <c r="IS55" s="129"/>
      <c r="IT55" s="129"/>
      <c r="IU55" s="129"/>
      <c r="IV55" s="129"/>
      <c r="IW55" s="129"/>
      <c r="IX55" s="129"/>
      <c r="IY55" s="130"/>
      <c r="IZ55" s="128">
        <f>データ!DA7</f>
        <v>73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23.3</v>
      </c>
      <c r="KG55" s="129"/>
      <c r="KH55" s="129"/>
      <c r="KI55" s="129"/>
      <c r="KJ55" s="129"/>
      <c r="KK55" s="129"/>
      <c r="KL55" s="129"/>
      <c r="KM55" s="129"/>
      <c r="KN55" s="129"/>
      <c r="KO55" s="129"/>
      <c r="KP55" s="129"/>
      <c r="KQ55" s="129"/>
      <c r="KR55" s="129"/>
      <c r="KS55" s="129"/>
      <c r="KT55" s="130"/>
      <c r="KU55" s="128">
        <f>データ!DI7</f>
        <v>23.2</v>
      </c>
      <c r="KV55" s="129"/>
      <c r="KW55" s="129"/>
      <c r="KX55" s="129"/>
      <c r="KY55" s="129"/>
      <c r="KZ55" s="129"/>
      <c r="LA55" s="129"/>
      <c r="LB55" s="129"/>
      <c r="LC55" s="129"/>
      <c r="LD55" s="129"/>
      <c r="LE55" s="129"/>
      <c r="LF55" s="129"/>
      <c r="LG55" s="129"/>
      <c r="LH55" s="129"/>
      <c r="LI55" s="130"/>
      <c r="LJ55" s="128">
        <f>データ!DJ7</f>
        <v>19.600000000000001</v>
      </c>
      <c r="LK55" s="129"/>
      <c r="LL55" s="129"/>
      <c r="LM55" s="129"/>
      <c r="LN55" s="129"/>
      <c r="LO55" s="129"/>
      <c r="LP55" s="129"/>
      <c r="LQ55" s="129"/>
      <c r="LR55" s="129"/>
      <c r="LS55" s="129"/>
      <c r="LT55" s="129"/>
      <c r="LU55" s="129"/>
      <c r="LV55" s="129"/>
      <c r="LW55" s="129"/>
      <c r="LX55" s="130"/>
      <c r="LY55" s="128">
        <f>データ!DK7</f>
        <v>18.100000000000001</v>
      </c>
      <c r="LZ55" s="129"/>
      <c r="MA55" s="129"/>
      <c r="MB55" s="129"/>
      <c r="MC55" s="129"/>
      <c r="MD55" s="129"/>
      <c r="ME55" s="129"/>
      <c r="MF55" s="129"/>
      <c r="MG55" s="129"/>
      <c r="MH55" s="129"/>
      <c r="MI55" s="129"/>
      <c r="MJ55" s="129"/>
      <c r="MK55" s="129"/>
      <c r="ML55" s="129"/>
      <c r="MM55" s="130"/>
      <c r="MN55" s="128">
        <f>データ!DL7</f>
        <v>17.399999999999999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193</v>
      </c>
      <c r="NK70" s="147"/>
      <c r="NL70" s="147"/>
      <c r="NM70" s="147"/>
      <c r="NN70" s="147"/>
      <c r="NO70" s="147"/>
      <c r="NP70" s="147"/>
      <c r="NQ70" s="147"/>
      <c r="NR70" s="147"/>
      <c r="NS70" s="147"/>
      <c r="NT70" s="147"/>
      <c r="NU70" s="147"/>
      <c r="NV70" s="147"/>
      <c r="NW70" s="147"/>
      <c r="NX70" s="148"/>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1.9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66.7</v>
      </c>
      <c r="DH79" s="129"/>
      <c r="DI79" s="129"/>
      <c r="DJ79" s="129"/>
      <c r="DK79" s="129"/>
      <c r="DL79" s="129"/>
      <c r="DM79" s="129"/>
      <c r="DN79" s="129"/>
      <c r="DO79" s="129"/>
      <c r="DP79" s="129"/>
      <c r="DQ79" s="129"/>
      <c r="DR79" s="129"/>
      <c r="DS79" s="129"/>
      <c r="DT79" s="129"/>
      <c r="DU79" s="130"/>
      <c r="DV79" s="128">
        <f>データ!EE7</f>
        <v>68</v>
      </c>
      <c r="DW79" s="129"/>
      <c r="DX79" s="129"/>
      <c r="DY79" s="129"/>
      <c r="DZ79" s="129"/>
      <c r="EA79" s="129"/>
      <c r="EB79" s="129"/>
      <c r="EC79" s="129"/>
      <c r="ED79" s="129"/>
      <c r="EE79" s="129"/>
      <c r="EF79" s="129"/>
      <c r="EG79" s="129"/>
      <c r="EH79" s="129"/>
      <c r="EI79" s="129"/>
      <c r="EJ79" s="130"/>
      <c r="EK79" s="128">
        <f>データ!EF7</f>
        <v>67.7</v>
      </c>
      <c r="EL79" s="129"/>
      <c r="EM79" s="129"/>
      <c r="EN79" s="129"/>
      <c r="EO79" s="129"/>
      <c r="EP79" s="129"/>
      <c r="EQ79" s="129"/>
      <c r="ER79" s="129"/>
      <c r="ES79" s="129"/>
      <c r="ET79" s="129"/>
      <c r="EU79" s="129"/>
      <c r="EV79" s="129"/>
      <c r="EW79" s="129"/>
      <c r="EX79" s="129"/>
      <c r="EY79" s="130"/>
      <c r="EZ79" s="128">
        <f>データ!EG7</f>
        <v>68.900000000000006</v>
      </c>
      <c r="FA79" s="129"/>
      <c r="FB79" s="129"/>
      <c r="FC79" s="129"/>
      <c r="FD79" s="129"/>
      <c r="FE79" s="129"/>
      <c r="FF79" s="129"/>
      <c r="FG79" s="129"/>
      <c r="FH79" s="129"/>
      <c r="FI79" s="129"/>
      <c r="FJ79" s="129"/>
      <c r="FK79" s="129"/>
      <c r="FL79" s="129"/>
      <c r="FM79" s="129"/>
      <c r="FN79" s="130"/>
      <c r="FO79" s="128">
        <f>データ!EH7</f>
        <v>65.3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77.400000000000006</v>
      </c>
      <c r="GU79" s="129"/>
      <c r="GV79" s="129"/>
      <c r="GW79" s="129"/>
      <c r="GX79" s="129"/>
      <c r="GY79" s="129"/>
      <c r="GZ79" s="129"/>
      <c r="HA79" s="129"/>
      <c r="HB79" s="129"/>
      <c r="HC79" s="129"/>
      <c r="HD79" s="129"/>
      <c r="HE79" s="129"/>
      <c r="HF79" s="129"/>
      <c r="HG79" s="129"/>
      <c r="HH79" s="130"/>
      <c r="HI79" s="128">
        <f>データ!EP7</f>
        <v>82</v>
      </c>
      <c r="HJ79" s="129"/>
      <c r="HK79" s="129"/>
      <c r="HL79" s="129"/>
      <c r="HM79" s="129"/>
      <c r="HN79" s="129"/>
      <c r="HO79" s="129"/>
      <c r="HP79" s="129"/>
      <c r="HQ79" s="129"/>
      <c r="HR79" s="129"/>
      <c r="HS79" s="129"/>
      <c r="HT79" s="129"/>
      <c r="HU79" s="129"/>
      <c r="HV79" s="129"/>
      <c r="HW79" s="130"/>
      <c r="HX79" s="128">
        <f>データ!EQ7</f>
        <v>82.1</v>
      </c>
      <c r="HY79" s="129"/>
      <c r="HZ79" s="129"/>
      <c r="IA79" s="129"/>
      <c r="IB79" s="129"/>
      <c r="IC79" s="129"/>
      <c r="ID79" s="129"/>
      <c r="IE79" s="129"/>
      <c r="IF79" s="129"/>
      <c r="IG79" s="129"/>
      <c r="IH79" s="129"/>
      <c r="II79" s="129"/>
      <c r="IJ79" s="129"/>
      <c r="IK79" s="129"/>
      <c r="IL79" s="130"/>
      <c r="IM79" s="128">
        <f>データ!ER7</f>
        <v>82.9</v>
      </c>
      <c r="IN79" s="129"/>
      <c r="IO79" s="129"/>
      <c r="IP79" s="129"/>
      <c r="IQ79" s="129"/>
      <c r="IR79" s="129"/>
      <c r="IS79" s="129"/>
      <c r="IT79" s="129"/>
      <c r="IU79" s="129"/>
      <c r="IV79" s="129"/>
      <c r="IW79" s="129"/>
      <c r="IX79" s="129"/>
      <c r="IY79" s="129"/>
      <c r="IZ79" s="129"/>
      <c r="JA79" s="130"/>
      <c r="JB79" s="128">
        <f>データ!ES7</f>
        <v>65.3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66427992</v>
      </c>
      <c r="KH79" s="144"/>
      <c r="KI79" s="144"/>
      <c r="KJ79" s="144"/>
      <c r="KK79" s="144"/>
      <c r="KL79" s="144"/>
      <c r="KM79" s="144"/>
      <c r="KN79" s="144"/>
      <c r="KO79" s="144"/>
      <c r="KP79" s="144"/>
      <c r="KQ79" s="144"/>
      <c r="KR79" s="144"/>
      <c r="KS79" s="144"/>
      <c r="KT79" s="144"/>
      <c r="KU79" s="145"/>
      <c r="KV79" s="143">
        <f>データ!FA7</f>
        <v>67520713</v>
      </c>
      <c r="KW79" s="144"/>
      <c r="KX79" s="144"/>
      <c r="KY79" s="144"/>
      <c r="KZ79" s="144"/>
      <c r="LA79" s="144"/>
      <c r="LB79" s="144"/>
      <c r="LC79" s="144"/>
      <c r="LD79" s="144"/>
      <c r="LE79" s="144"/>
      <c r="LF79" s="144"/>
      <c r="LG79" s="144"/>
      <c r="LH79" s="144"/>
      <c r="LI79" s="144"/>
      <c r="LJ79" s="145"/>
      <c r="LK79" s="143">
        <f>データ!FB7</f>
        <v>69194541</v>
      </c>
      <c r="LL79" s="144"/>
      <c r="LM79" s="144"/>
      <c r="LN79" s="144"/>
      <c r="LO79" s="144"/>
      <c r="LP79" s="144"/>
      <c r="LQ79" s="144"/>
      <c r="LR79" s="144"/>
      <c r="LS79" s="144"/>
      <c r="LT79" s="144"/>
      <c r="LU79" s="144"/>
      <c r="LV79" s="144"/>
      <c r="LW79" s="144"/>
      <c r="LX79" s="144"/>
      <c r="LY79" s="145"/>
      <c r="LZ79" s="143">
        <f>データ!FC7</f>
        <v>69662197</v>
      </c>
      <c r="MA79" s="144"/>
      <c r="MB79" s="144"/>
      <c r="MC79" s="144"/>
      <c r="MD79" s="144"/>
      <c r="ME79" s="144"/>
      <c r="MF79" s="144"/>
      <c r="MG79" s="144"/>
      <c r="MH79" s="144"/>
      <c r="MI79" s="144"/>
      <c r="MJ79" s="144"/>
      <c r="MK79" s="144"/>
      <c r="ML79" s="144"/>
      <c r="MM79" s="144"/>
      <c r="MN79" s="145"/>
      <c r="MO79" s="143">
        <f>データ!FD7</f>
        <v>75858000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m9luP4e3CDlo1uTm2xuUpIGHYRjTjFyIn6Yeafcr8E7oV1reVHPcYMW8gblN2eP5sU35TgCjj9M0er25j8/1g==" saltValue="RHnT65dpqOvw4o6inRBs3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x14ac:dyDescent="0.2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160</v>
      </c>
      <c r="BF5" s="49" t="s">
        <v>150</v>
      </c>
      <c r="BG5" s="49" t="s">
        <v>151</v>
      </c>
      <c r="BH5" s="49" t="s">
        <v>161</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162</v>
      </c>
      <c r="CB5" s="49" t="s">
        <v>150</v>
      </c>
      <c r="CC5" s="49" t="s">
        <v>151</v>
      </c>
      <c r="CD5" s="49" t="s">
        <v>161</v>
      </c>
      <c r="CE5" s="49" t="s">
        <v>153</v>
      </c>
      <c r="CF5" s="49" t="s">
        <v>154</v>
      </c>
      <c r="CG5" s="49" t="s">
        <v>155</v>
      </c>
      <c r="CH5" s="49" t="s">
        <v>156</v>
      </c>
      <c r="CI5" s="49" t="s">
        <v>157</v>
      </c>
      <c r="CJ5" s="49" t="s">
        <v>158</v>
      </c>
      <c r="CK5" s="49" t="s">
        <v>159</v>
      </c>
      <c r="CL5" s="49" t="s">
        <v>149</v>
      </c>
      <c r="CM5" s="49" t="s">
        <v>163</v>
      </c>
      <c r="CN5" s="49" t="s">
        <v>151</v>
      </c>
      <c r="CO5" s="49" t="s">
        <v>152</v>
      </c>
      <c r="CP5" s="49" t="s">
        <v>153</v>
      </c>
      <c r="CQ5" s="49" t="s">
        <v>154</v>
      </c>
      <c r="CR5" s="49" t="s">
        <v>155</v>
      </c>
      <c r="CS5" s="49" t="s">
        <v>156</v>
      </c>
      <c r="CT5" s="49" t="s">
        <v>157</v>
      </c>
      <c r="CU5" s="49" t="s">
        <v>158</v>
      </c>
      <c r="CV5" s="49" t="s">
        <v>159</v>
      </c>
      <c r="CW5" s="49" t="s">
        <v>160</v>
      </c>
      <c r="CX5" s="49" t="s">
        <v>150</v>
      </c>
      <c r="CY5" s="49" t="s">
        <v>164</v>
      </c>
      <c r="CZ5" s="49" t="s">
        <v>152</v>
      </c>
      <c r="DA5" s="49" t="s">
        <v>153</v>
      </c>
      <c r="DB5" s="49" t="s">
        <v>154</v>
      </c>
      <c r="DC5" s="49" t="s">
        <v>155</v>
      </c>
      <c r="DD5" s="49" t="s">
        <v>156</v>
      </c>
      <c r="DE5" s="49" t="s">
        <v>157</v>
      </c>
      <c r="DF5" s="49" t="s">
        <v>158</v>
      </c>
      <c r="DG5" s="49" t="s">
        <v>159</v>
      </c>
      <c r="DH5" s="49" t="s">
        <v>160</v>
      </c>
      <c r="DI5" s="49" t="s">
        <v>165</v>
      </c>
      <c r="DJ5" s="49" t="s">
        <v>151</v>
      </c>
      <c r="DK5" s="49" t="s">
        <v>152</v>
      </c>
      <c r="DL5" s="49" t="s">
        <v>153</v>
      </c>
      <c r="DM5" s="49" t="s">
        <v>154</v>
      </c>
      <c r="DN5" s="49" t="s">
        <v>155</v>
      </c>
      <c r="DO5" s="49" t="s">
        <v>156</v>
      </c>
      <c r="DP5" s="49" t="s">
        <v>157</v>
      </c>
      <c r="DQ5" s="49" t="s">
        <v>158</v>
      </c>
      <c r="DR5" s="49" t="s">
        <v>159</v>
      </c>
      <c r="DS5" s="49" t="s">
        <v>149</v>
      </c>
      <c r="DT5" s="49" t="s">
        <v>150</v>
      </c>
      <c r="DU5" s="49" t="s">
        <v>164</v>
      </c>
      <c r="DV5" s="49" t="s">
        <v>152</v>
      </c>
      <c r="DW5" s="49" t="s">
        <v>166</v>
      </c>
      <c r="DX5" s="49" t="s">
        <v>154</v>
      </c>
      <c r="DY5" s="49" t="s">
        <v>155</v>
      </c>
      <c r="DZ5" s="49" t="s">
        <v>156</v>
      </c>
      <c r="EA5" s="49" t="s">
        <v>157</v>
      </c>
      <c r="EB5" s="49" t="s">
        <v>158</v>
      </c>
      <c r="EC5" s="49" t="s">
        <v>159</v>
      </c>
      <c r="ED5" s="49" t="s">
        <v>160</v>
      </c>
      <c r="EE5" s="49" t="s">
        <v>167</v>
      </c>
      <c r="EF5" s="49" t="s">
        <v>151</v>
      </c>
      <c r="EG5" s="49" t="s">
        <v>152</v>
      </c>
      <c r="EH5" s="49" t="s">
        <v>153</v>
      </c>
      <c r="EI5" s="49" t="s">
        <v>154</v>
      </c>
      <c r="EJ5" s="49" t="s">
        <v>155</v>
      </c>
      <c r="EK5" s="49" t="s">
        <v>156</v>
      </c>
      <c r="EL5" s="49" t="s">
        <v>157</v>
      </c>
      <c r="EM5" s="49" t="s">
        <v>158</v>
      </c>
      <c r="EN5" s="49" t="s">
        <v>159</v>
      </c>
      <c r="EO5" s="49" t="s">
        <v>160</v>
      </c>
      <c r="EP5" s="49" t="s">
        <v>150</v>
      </c>
      <c r="EQ5" s="49" t="s">
        <v>168</v>
      </c>
      <c r="ER5" s="49" t="s">
        <v>152</v>
      </c>
      <c r="ES5" s="49" t="s">
        <v>153</v>
      </c>
      <c r="ET5" s="49" t="s">
        <v>154</v>
      </c>
      <c r="EU5" s="49" t="s">
        <v>155</v>
      </c>
      <c r="EV5" s="49" t="s">
        <v>156</v>
      </c>
      <c r="EW5" s="49" t="s">
        <v>157</v>
      </c>
      <c r="EX5" s="49" t="s">
        <v>158</v>
      </c>
      <c r="EY5" s="49" t="s">
        <v>169</v>
      </c>
      <c r="EZ5" s="49" t="s">
        <v>160</v>
      </c>
      <c r="FA5" s="49" t="s">
        <v>150</v>
      </c>
      <c r="FB5" s="49" t="s">
        <v>151</v>
      </c>
      <c r="FC5" s="49" t="s">
        <v>161</v>
      </c>
      <c r="FD5" s="49" t="s">
        <v>166</v>
      </c>
      <c r="FE5" s="49" t="s">
        <v>154</v>
      </c>
      <c r="FF5" s="49" t="s">
        <v>155</v>
      </c>
      <c r="FG5" s="49" t="s">
        <v>156</v>
      </c>
      <c r="FH5" s="49" t="s">
        <v>157</v>
      </c>
      <c r="FI5" s="49" t="s">
        <v>158</v>
      </c>
      <c r="FJ5" s="49" t="s">
        <v>159</v>
      </c>
    </row>
    <row r="6" spans="1:166" s="54" customFormat="1" x14ac:dyDescent="0.25">
      <c r="A6" s="35" t="s">
        <v>170</v>
      </c>
      <c r="B6" s="50">
        <f>B8</f>
        <v>2023</v>
      </c>
      <c r="C6" s="50">
        <f t="shared" ref="C6:M6" si="2">C8</f>
        <v>232360</v>
      </c>
      <c r="D6" s="50">
        <f t="shared" si="2"/>
        <v>46</v>
      </c>
      <c r="E6" s="50">
        <f t="shared" si="2"/>
        <v>6</v>
      </c>
      <c r="F6" s="50">
        <f t="shared" si="2"/>
        <v>0</v>
      </c>
      <c r="G6" s="50">
        <f t="shared" si="2"/>
        <v>1</v>
      </c>
      <c r="H6" s="158" t="str">
        <f>IF(H8&lt;&gt;I8,H8,"")&amp;IF(I8&lt;&gt;J8,I8,"")&amp;"　"&amp;J8</f>
        <v>愛知県みよし市　みよし市民病院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16</v>
      </c>
      <c r="R6" s="50" t="str">
        <f t="shared" si="3"/>
        <v>-</v>
      </c>
      <c r="S6" s="50" t="str">
        <f t="shared" si="3"/>
        <v>ド 訓</v>
      </c>
      <c r="T6" s="50" t="str">
        <f t="shared" si="3"/>
        <v>救 輪</v>
      </c>
      <c r="U6" s="51">
        <f>U8</f>
        <v>61427</v>
      </c>
      <c r="V6" s="51">
        <f>V8</f>
        <v>9570</v>
      </c>
      <c r="W6" s="50" t="str">
        <f>W8</f>
        <v>非該当</v>
      </c>
      <c r="X6" s="50" t="str">
        <f t="shared" ref="X6" si="4">X8</f>
        <v>非該当</v>
      </c>
      <c r="Y6" s="50" t="str">
        <f t="shared" si="3"/>
        <v>１０：１</v>
      </c>
      <c r="Z6" s="51">
        <f t="shared" si="3"/>
        <v>60</v>
      </c>
      <c r="AA6" s="51">
        <f t="shared" si="3"/>
        <v>54</v>
      </c>
      <c r="AB6" s="51" t="str">
        <f t="shared" si="3"/>
        <v>-</v>
      </c>
      <c r="AC6" s="51" t="str">
        <f t="shared" si="3"/>
        <v>-</v>
      </c>
      <c r="AD6" s="51" t="str">
        <f t="shared" si="3"/>
        <v>-</v>
      </c>
      <c r="AE6" s="51">
        <f t="shared" si="3"/>
        <v>114</v>
      </c>
      <c r="AF6" s="51">
        <f t="shared" si="3"/>
        <v>57</v>
      </c>
      <c r="AG6" s="51">
        <f t="shared" si="3"/>
        <v>53</v>
      </c>
      <c r="AH6" s="51">
        <f t="shared" si="3"/>
        <v>110</v>
      </c>
      <c r="AI6" s="52">
        <f>IF(AI8="-",NA(),AI8)</f>
        <v>91.2</v>
      </c>
      <c r="AJ6" s="52">
        <f t="shared" ref="AJ6:AR6" si="5">IF(AJ8="-",NA(),AJ8)</f>
        <v>98.4</v>
      </c>
      <c r="AK6" s="52">
        <f t="shared" si="5"/>
        <v>109</v>
      </c>
      <c r="AL6" s="52">
        <f t="shared" si="5"/>
        <v>108.6</v>
      </c>
      <c r="AM6" s="52">
        <f t="shared" si="5"/>
        <v>97.9</v>
      </c>
      <c r="AN6" s="52">
        <f t="shared" si="5"/>
        <v>96.9</v>
      </c>
      <c r="AO6" s="52">
        <f t="shared" si="5"/>
        <v>100.6</v>
      </c>
      <c r="AP6" s="52">
        <f t="shared" si="5"/>
        <v>105.9</v>
      </c>
      <c r="AQ6" s="52">
        <f t="shared" si="5"/>
        <v>104.3</v>
      </c>
      <c r="AR6" s="52">
        <f t="shared" si="5"/>
        <v>96.3</v>
      </c>
      <c r="AS6" s="52" t="str">
        <f>IF(AS8="-","【-】","【"&amp;SUBSTITUTE(TEXT(AS8,"#,##0.0"),"-","△")&amp;"】")</f>
        <v>【96.6】</v>
      </c>
      <c r="AT6" s="52">
        <f>IF(AT8="-",NA(),AT8)</f>
        <v>81.3</v>
      </c>
      <c r="AU6" s="52">
        <f t="shared" ref="AU6:BC6" si="6">IF(AU8="-",NA(),AU8)</f>
        <v>74.2</v>
      </c>
      <c r="AV6" s="52">
        <f t="shared" si="6"/>
        <v>82.9</v>
      </c>
      <c r="AW6" s="52">
        <f t="shared" si="6"/>
        <v>83.6</v>
      </c>
      <c r="AX6" s="52">
        <f t="shared" si="6"/>
        <v>78.900000000000006</v>
      </c>
      <c r="AY6" s="52">
        <f t="shared" si="6"/>
        <v>84.3</v>
      </c>
      <c r="AZ6" s="52">
        <f t="shared" si="6"/>
        <v>80.7</v>
      </c>
      <c r="BA6" s="52">
        <f t="shared" si="6"/>
        <v>82.2</v>
      </c>
      <c r="BB6" s="52">
        <f t="shared" si="6"/>
        <v>81.7</v>
      </c>
      <c r="BC6" s="52">
        <f t="shared" si="6"/>
        <v>81</v>
      </c>
      <c r="BD6" s="52" t="str">
        <f>IF(BD8="-","【-】","【"&amp;SUBSTITUTE(TEXT(BD8,"#,##0.0"),"-","△")&amp;"】")</f>
        <v>【86.6】</v>
      </c>
      <c r="BE6" s="52">
        <f>IF(BE8="-",NA(),BE8)</f>
        <v>77.599999999999994</v>
      </c>
      <c r="BF6" s="52">
        <f t="shared" ref="BF6:BN6" si="7">IF(BF8="-",NA(),BF8)</f>
        <v>70.3</v>
      </c>
      <c r="BG6" s="52">
        <f t="shared" si="7"/>
        <v>78.900000000000006</v>
      </c>
      <c r="BH6" s="52">
        <f t="shared" si="7"/>
        <v>79.5</v>
      </c>
      <c r="BI6" s="52">
        <f t="shared" si="7"/>
        <v>74.599999999999994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82.9</v>
      </c>
      <c r="BQ6" s="52">
        <f t="shared" ref="BQ6:BY6" si="8">IF(BQ8="-",NA(),BQ8)</f>
        <v>71.099999999999994</v>
      </c>
      <c r="BR6" s="52">
        <f t="shared" si="8"/>
        <v>75.599999999999994</v>
      </c>
      <c r="BS6" s="52">
        <f t="shared" si="8"/>
        <v>76.400000000000006</v>
      </c>
      <c r="BT6" s="52">
        <f t="shared" si="8"/>
        <v>82.5</v>
      </c>
      <c r="BU6" s="52">
        <f t="shared" si="8"/>
        <v>70.400000000000006</v>
      </c>
      <c r="BV6" s="52">
        <f t="shared" si="8"/>
        <v>65.8</v>
      </c>
      <c r="BW6" s="52">
        <f t="shared" si="8"/>
        <v>65</v>
      </c>
      <c r="BX6" s="52">
        <f t="shared" si="8"/>
        <v>63.3</v>
      </c>
      <c r="BY6" s="52">
        <f t="shared" si="8"/>
        <v>64.7</v>
      </c>
      <c r="BZ6" s="52" t="str">
        <f>IF(BZ8="-","【-】","【"&amp;SUBSTITUTE(TEXT(BZ8,"#,##0.0"),"-","△")&amp;"】")</f>
        <v>【68.7】</v>
      </c>
      <c r="CA6" s="53">
        <f>IF(CA8="-",NA(),CA8)</f>
        <v>27444</v>
      </c>
      <c r="CB6" s="53">
        <f t="shared" ref="CB6:CJ6" si="9">IF(CB8="-",NA(),CB8)</f>
        <v>28305</v>
      </c>
      <c r="CC6" s="53">
        <f t="shared" si="9"/>
        <v>29643</v>
      </c>
      <c r="CD6" s="53">
        <f t="shared" si="9"/>
        <v>30325</v>
      </c>
      <c r="CE6" s="53">
        <f t="shared" si="9"/>
        <v>32421</v>
      </c>
      <c r="CF6" s="53">
        <f t="shared" si="9"/>
        <v>35788</v>
      </c>
      <c r="CG6" s="53">
        <f t="shared" si="9"/>
        <v>37855</v>
      </c>
      <c r="CH6" s="53">
        <f t="shared" si="9"/>
        <v>39289</v>
      </c>
      <c r="CI6" s="53">
        <f t="shared" si="9"/>
        <v>40846</v>
      </c>
      <c r="CJ6" s="53">
        <f t="shared" si="9"/>
        <v>41075</v>
      </c>
      <c r="CK6" s="52" t="str">
        <f>IF(CK8="-","【-】","【"&amp;SUBSTITUTE(TEXT(CK8,"#,##0"),"-","△")&amp;"】")</f>
        <v>【62,428】</v>
      </c>
      <c r="CL6" s="53">
        <f>IF(CL8="-",NA(),CL8)</f>
        <v>11001</v>
      </c>
      <c r="CM6" s="53">
        <f t="shared" ref="CM6:CU6" si="10">IF(CM8="-",NA(),CM8)</f>
        <v>12197</v>
      </c>
      <c r="CN6" s="53">
        <f t="shared" si="10"/>
        <v>12469</v>
      </c>
      <c r="CO6" s="53">
        <f t="shared" si="10"/>
        <v>12176</v>
      </c>
      <c r="CP6" s="53">
        <f t="shared" si="10"/>
        <v>10753</v>
      </c>
      <c r="CQ6" s="53">
        <f t="shared" si="10"/>
        <v>10602</v>
      </c>
      <c r="CR6" s="53">
        <f t="shared" si="10"/>
        <v>11234</v>
      </c>
      <c r="CS6" s="53">
        <f t="shared" si="10"/>
        <v>11512</v>
      </c>
      <c r="CT6" s="53">
        <f t="shared" si="10"/>
        <v>11831</v>
      </c>
      <c r="CU6" s="53">
        <f t="shared" si="10"/>
        <v>11652</v>
      </c>
      <c r="CV6" s="52" t="str">
        <f>IF(CV8="-","【-】","【"&amp;SUBSTITUTE(TEXT(CV8,"#,##0"),"-","△")&amp;"】")</f>
        <v>【18,236】</v>
      </c>
      <c r="CW6" s="52">
        <f>IF(CW8="-",NA(),CW8)</f>
        <v>58.9</v>
      </c>
      <c r="CX6" s="52">
        <f t="shared" ref="CX6:DF6" si="11">IF(CX8="-",NA(),CX8)</f>
        <v>70.099999999999994</v>
      </c>
      <c r="CY6" s="52">
        <f t="shared" si="11"/>
        <v>65.7</v>
      </c>
      <c r="CZ6" s="52">
        <f t="shared" si="11"/>
        <v>65.7</v>
      </c>
      <c r="DA6" s="52">
        <f t="shared" si="11"/>
        <v>73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23.3</v>
      </c>
      <c r="DI6" s="52">
        <f t="shared" ref="DI6:DQ6" si="12">IF(DI8="-",NA(),DI8)</f>
        <v>23.2</v>
      </c>
      <c r="DJ6" s="52">
        <f t="shared" si="12"/>
        <v>19.600000000000001</v>
      </c>
      <c r="DK6" s="52">
        <f t="shared" si="12"/>
        <v>18.100000000000001</v>
      </c>
      <c r="DL6" s="52">
        <f t="shared" si="12"/>
        <v>17.399999999999999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1.9</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66.7</v>
      </c>
      <c r="EE6" s="52">
        <f t="shared" ref="EE6:EM6" si="14">IF(EE8="-",NA(),EE8)</f>
        <v>68</v>
      </c>
      <c r="EF6" s="52">
        <f t="shared" si="14"/>
        <v>67.7</v>
      </c>
      <c r="EG6" s="52">
        <f t="shared" si="14"/>
        <v>68.900000000000006</v>
      </c>
      <c r="EH6" s="52">
        <f t="shared" si="14"/>
        <v>65.3</v>
      </c>
      <c r="EI6" s="52">
        <f t="shared" si="14"/>
        <v>54.6</v>
      </c>
      <c r="EJ6" s="52">
        <f t="shared" si="14"/>
        <v>56.9</v>
      </c>
      <c r="EK6" s="52">
        <f t="shared" si="14"/>
        <v>58.1</v>
      </c>
      <c r="EL6" s="52">
        <f t="shared" si="14"/>
        <v>59.4</v>
      </c>
      <c r="EM6" s="52">
        <f t="shared" si="14"/>
        <v>59.1</v>
      </c>
      <c r="EN6" s="52" t="str">
        <f>IF(EN8="-","【-】","【"&amp;SUBSTITUTE(TEXT(EN8,"#,##0.0"),"-","△")&amp;"】")</f>
        <v>【57.0】</v>
      </c>
      <c r="EO6" s="52">
        <f>IF(EO8="-",NA(),EO8)</f>
        <v>77.400000000000006</v>
      </c>
      <c r="EP6" s="52">
        <f t="shared" ref="EP6:EX6" si="15">IF(EP8="-",NA(),EP8)</f>
        <v>82</v>
      </c>
      <c r="EQ6" s="52">
        <f t="shared" si="15"/>
        <v>82.1</v>
      </c>
      <c r="ER6" s="52">
        <f t="shared" si="15"/>
        <v>82.9</v>
      </c>
      <c r="ES6" s="52">
        <f t="shared" si="15"/>
        <v>65.3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66427992</v>
      </c>
      <c r="FA6" s="53">
        <f t="shared" ref="FA6:FI6" si="16">IF(FA8="-",NA(),FA8)</f>
        <v>67520713</v>
      </c>
      <c r="FB6" s="53">
        <f t="shared" si="16"/>
        <v>69194541</v>
      </c>
      <c r="FC6" s="53">
        <f t="shared" si="16"/>
        <v>69662197</v>
      </c>
      <c r="FD6" s="53">
        <f t="shared" si="16"/>
        <v>75858000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5">
      <c r="A7" s="35" t="s">
        <v>171</v>
      </c>
      <c r="B7" s="50">
        <f t="shared" ref="B7:AH7" si="17">B8</f>
        <v>2023</v>
      </c>
      <c r="C7" s="50">
        <f t="shared" si="17"/>
        <v>232360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16</v>
      </c>
      <c r="R7" s="50" t="str">
        <f t="shared" si="17"/>
        <v>-</v>
      </c>
      <c r="S7" s="50" t="str">
        <f t="shared" si="17"/>
        <v>ド 訓</v>
      </c>
      <c r="T7" s="50" t="str">
        <f t="shared" si="17"/>
        <v>救 輪</v>
      </c>
      <c r="U7" s="51">
        <f>U8</f>
        <v>61427</v>
      </c>
      <c r="V7" s="51">
        <f>V8</f>
        <v>9570</v>
      </c>
      <c r="W7" s="50" t="str">
        <f>W8</f>
        <v>非該当</v>
      </c>
      <c r="X7" s="50" t="str">
        <f t="shared" si="17"/>
        <v>非該当</v>
      </c>
      <c r="Y7" s="50" t="str">
        <f t="shared" si="17"/>
        <v>１０：１</v>
      </c>
      <c r="Z7" s="51">
        <f t="shared" si="17"/>
        <v>60</v>
      </c>
      <c r="AA7" s="51">
        <f t="shared" si="17"/>
        <v>54</v>
      </c>
      <c r="AB7" s="51" t="str">
        <f t="shared" si="17"/>
        <v>-</v>
      </c>
      <c r="AC7" s="51" t="str">
        <f t="shared" si="17"/>
        <v>-</v>
      </c>
      <c r="AD7" s="51" t="str">
        <f t="shared" si="17"/>
        <v>-</v>
      </c>
      <c r="AE7" s="51">
        <f t="shared" si="17"/>
        <v>114</v>
      </c>
      <c r="AF7" s="51">
        <f t="shared" si="17"/>
        <v>57</v>
      </c>
      <c r="AG7" s="51">
        <f t="shared" si="17"/>
        <v>53</v>
      </c>
      <c r="AH7" s="51">
        <f t="shared" si="17"/>
        <v>110</v>
      </c>
      <c r="AI7" s="52">
        <f>AI8</f>
        <v>91.2</v>
      </c>
      <c r="AJ7" s="52">
        <f t="shared" ref="AJ7:AR7" si="18">AJ8</f>
        <v>98.4</v>
      </c>
      <c r="AK7" s="52">
        <f t="shared" si="18"/>
        <v>109</v>
      </c>
      <c r="AL7" s="52">
        <f t="shared" si="18"/>
        <v>108.6</v>
      </c>
      <c r="AM7" s="52">
        <f t="shared" si="18"/>
        <v>97.9</v>
      </c>
      <c r="AN7" s="52">
        <f t="shared" si="18"/>
        <v>96.9</v>
      </c>
      <c r="AO7" s="52">
        <f t="shared" si="18"/>
        <v>100.6</v>
      </c>
      <c r="AP7" s="52">
        <f t="shared" si="18"/>
        <v>105.9</v>
      </c>
      <c r="AQ7" s="52">
        <f t="shared" si="18"/>
        <v>104.3</v>
      </c>
      <c r="AR7" s="52">
        <f t="shared" si="18"/>
        <v>96.3</v>
      </c>
      <c r="AS7" s="52"/>
      <c r="AT7" s="52">
        <f>AT8</f>
        <v>81.3</v>
      </c>
      <c r="AU7" s="52">
        <f t="shared" ref="AU7:BC7" si="19">AU8</f>
        <v>74.2</v>
      </c>
      <c r="AV7" s="52">
        <f t="shared" si="19"/>
        <v>82.9</v>
      </c>
      <c r="AW7" s="52">
        <f t="shared" si="19"/>
        <v>83.6</v>
      </c>
      <c r="AX7" s="52">
        <f t="shared" si="19"/>
        <v>78.900000000000006</v>
      </c>
      <c r="AY7" s="52">
        <f t="shared" si="19"/>
        <v>84.3</v>
      </c>
      <c r="AZ7" s="52">
        <f t="shared" si="19"/>
        <v>80.7</v>
      </c>
      <c r="BA7" s="52">
        <f t="shared" si="19"/>
        <v>82.2</v>
      </c>
      <c r="BB7" s="52">
        <f t="shared" si="19"/>
        <v>81.7</v>
      </c>
      <c r="BC7" s="52">
        <f t="shared" si="19"/>
        <v>81</v>
      </c>
      <c r="BD7" s="52"/>
      <c r="BE7" s="52">
        <f>BE8</f>
        <v>77.599999999999994</v>
      </c>
      <c r="BF7" s="52">
        <f t="shared" ref="BF7:BN7" si="20">BF8</f>
        <v>70.3</v>
      </c>
      <c r="BG7" s="52">
        <f t="shared" si="20"/>
        <v>78.900000000000006</v>
      </c>
      <c r="BH7" s="52">
        <f t="shared" si="20"/>
        <v>79.5</v>
      </c>
      <c r="BI7" s="52">
        <f t="shared" si="20"/>
        <v>74.599999999999994</v>
      </c>
      <c r="BJ7" s="52">
        <f t="shared" si="20"/>
        <v>80.599999999999994</v>
      </c>
      <c r="BK7" s="52">
        <f t="shared" si="20"/>
        <v>77.099999999999994</v>
      </c>
      <c r="BL7" s="52">
        <f t="shared" si="20"/>
        <v>78.599999999999994</v>
      </c>
      <c r="BM7" s="52">
        <f t="shared" si="20"/>
        <v>78.099999999999994</v>
      </c>
      <c r="BN7" s="52">
        <f t="shared" si="20"/>
        <v>77.5</v>
      </c>
      <c r="BO7" s="52"/>
      <c r="BP7" s="52">
        <f>BP8</f>
        <v>82.9</v>
      </c>
      <c r="BQ7" s="52">
        <f t="shared" ref="BQ7:BY7" si="21">BQ8</f>
        <v>71.099999999999994</v>
      </c>
      <c r="BR7" s="52">
        <f t="shared" si="21"/>
        <v>75.599999999999994</v>
      </c>
      <c r="BS7" s="52">
        <f t="shared" si="21"/>
        <v>76.400000000000006</v>
      </c>
      <c r="BT7" s="52">
        <f t="shared" si="21"/>
        <v>82.5</v>
      </c>
      <c r="BU7" s="52">
        <f t="shared" si="21"/>
        <v>70.400000000000006</v>
      </c>
      <c r="BV7" s="52">
        <f t="shared" si="21"/>
        <v>65.8</v>
      </c>
      <c r="BW7" s="52">
        <f t="shared" si="21"/>
        <v>65</v>
      </c>
      <c r="BX7" s="52">
        <f t="shared" si="21"/>
        <v>63.3</v>
      </c>
      <c r="BY7" s="52">
        <f t="shared" si="21"/>
        <v>64.7</v>
      </c>
      <c r="BZ7" s="52"/>
      <c r="CA7" s="53">
        <f>CA8</f>
        <v>27444</v>
      </c>
      <c r="CB7" s="53">
        <f t="shared" ref="CB7:CJ7" si="22">CB8</f>
        <v>28305</v>
      </c>
      <c r="CC7" s="53">
        <f t="shared" si="22"/>
        <v>29643</v>
      </c>
      <c r="CD7" s="53">
        <f t="shared" si="22"/>
        <v>30325</v>
      </c>
      <c r="CE7" s="53">
        <f t="shared" si="22"/>
        <v>32421</v>
      </c>
      <c r="CF7" s="53">
        <f t="shared" si="22"/>
        <v>35788</v>
      </c>
      <c r="CG7" s="53">
        <f t="shared" si="22"/>
        <v>37855</v>
      </c>
      <c r="CH7" s="53">
        <f t="shared" si="22"/>
        <v>39289</v>
      </c>
      <c r="CI7" s="53">
        <f t="shared" si="22"/>
        <v>40846</v>
      </c>
      <c r="CJ7" s="53">
        <f t="shared" si="22"/>
        <v>41075</v>
      </c>
      <c r="CK7" s="52"/>
      <c r="CL7" s="53">
        <f>CL8</f>
        <v>11001</v>
      </c>
      <c r="CM7" s="53">
        <f t="shared" ref="CM7:CU7" si="23">CM8</f>
        <v>12197</v>
      </c>
      <c r="CN7" s="53">
        <f t="shared" si="23"/>
        <v>12469</v>
      </c>
      <c r="CO7" s="53">
        <f t="shared" si="23"/>
        <v>12176</v>
      </c>
      <c r="CP7" s="53">
        <f t="shared" si="23"/>
        <v>10753</v>
      </c>
      <c r="CQ7" s="53">
        <f t="shared" si="23"/>
        <v>10602</v>
      </c>
      <c r="CR7" s="53">
        <f t="shared" si="23"/>
        <v>11234</v>
      </c>
      <c r="CS7" s="53">
        <f t="shared" si="23"/>
        <v>11512</v>
      </c>
      <c r="CT7" s="53">
        <f t="shared" si="23"/>
        <v>11831</v>
      </c>
      <c r="CU7" s="53">
        <f t="shared" si="23"/>
        <v>11652</v>
      </c>
      <c r="CV7" s="52"/>
      <c r="CW7" s="52">
        <f>CW8</f>
        <v>58.9</v>
      </c>
      <c r="CX7" s="52">
        <f t="shared" ref="CX7:DF7" si="24">CX8</f>
        <v>70.099999999999994</v>
      </c>
      <c r="CY7" s="52">
        <f t="shared" si="24"/>
        <v>65.7</v>
      </c>
      <c r="CZ7" s="52">
        <f t="shared" si="24"/>
        <v>65.7</v>
      </c>
      <c r="DA7" s="52">
        <f t="shared" si="24"/>
        <v>73</v>
      </c>
      <c r="DB7" s="52">
        <f t="shared" si="24"/>
        <v>63.3</v>
      </c>
      <c r="DC7" s="52">
        <f t="shared" si="24"/>
        <v>68.5</v>
      </c>
      <c r="DD7" s="52">
        <f t="shared" si="24"/>
        <v>67.099999999999994</v>
      </c>
      <c r="DE7" s="52">
        <f t="shared" si="24"/>
        <v>66.900000000000006</v>
      </c>
      <c r="DF7" s="52">
        <f t="shared" si="24"/>
        <v>68.099999999999994</v>
      </c>
      <c r="DG7" s="52"/>
      <c r="DH7" s="52">
        <f>DH8</f>
        <v>23.3</v>
      </c>
      <c r="DI7" s="52">
        <f t="shared" ref="DI7:DQ7" si="25">DI8</f>
        <v>23.2</v>
      </c>
      <c r="DJ7" s="52">
        <f t="shared" si="25"/>
        <v>19.600000000000001</v>
      </c>
      <c r="DK7" s="52">
        <f t="shared" si="25"/>
        <v>18.100000000000001</v>
      </c>
      <c r="DL7" s="52">
        <f t="shared" si="25"/>
        <v>17.399999999999999</v>
      </c>
      <c r="DM7" s="52">
        <f t="shared" si="25"/>
        <v>17.5</v>
      </c>
      <c r="DN7" s="52">
        <f t="shared" si="25"/>
        <v>17.5</v>
      </c>
      <c r="DO7" s="52">
        <f t="shared" si="25"/>
        <v>17.3</v>
      </c>
      <c r="DP7" s="52">
        <f t="shared" si="25"/>
        <v>17.899999999999999</v>
      </c>
      <c r="DQ7" s="52">
        <f t="shared" si="25"/>
        <v>18</v>
      </c>
      <c r="DR7" s="52"/>
      <c r="DS7" s="52">
        <f>DS8</f>
        <v>0</v>
      </c>
      <c r="DT7" s="52">
        <f t="shared" ref="DT7:EB7" si="26">DT8</f>
        <v>1.9</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66.7</v>
      </c>
      <c r="EE7" s="52">
        <f t="shared" ref="EE7:EM7" si="27">EE8</f>
        <v>68</v>
      </c>
      <c r="EF7" s="52">
        <f t="shared" si="27"/>
        <v>67.7</v>
      </c>
      <c r="EG7" s="52">
        <f t="shared" si="27"/>
        <v>68.900000000000006</v>
      </c>
      <c r="EH7" s="52">
        <f t="shared" si="27"/>
        <v>65.3</v>
      </c>
      <c r="EI7" s="52">
        <f t="shared" si="27"/>
        <v>54.6</v>
      </c>
      <c r="EJ7" s="52">
        <f t="shared" si="27"/>
        <v>56.9</v>
      </c>
      <c r="EK7" s="52">
        <f t="shared" si="27"/>
        <v>58.1</v>
      </c>
      <c r="EL7" s="52">
        <f t="shared" si="27"/>
        <v>59.4</v>
      </c>
      <c r="EM7" s="52">
        <f t="shared" si="27"/>
        <v>59.1</v>
      </c>
      <c r="EN7" s="52"/>
      <c r="EO7" s="52">
        <f>EO8</f>
        <v>77.400000000000006</v>
      </c>
      <c r="EP7" s="52">
        <f t="shared" ref="EP7:EX7" si="28">EP8</f>
        <v>82</v>
      </c>
      <c r="EQ7" s="52">
        <f t="shared" si="28"/>
        <v>82.1</v>
      </c>
      <c r="ER7" s="52">
        <f t="shared" si="28"/>
        <v>82.9</v>
      </c>
      <c r="ES7" s="52">
        <f t="shared" si="28"/>
        <v>65.3</v>
      </c>
      <c r="ET7" s="52">
        <f t="shared" si="28"/>
        <v>71.7</v>
      </c>
      <c r="EU7" s="52">
        <f t="shared" si="28"/>
        <v>72.900000000000006</v>
      </c>
      <c r="EV7" s="52">
        <f t="shared" si="28"/>
        <v>73.900000000000006</v>
      </c>
      <c r="EW7" s="52">
        <f t="shared" si="28"/>
        <v>74.3</v>
      </c>
      <c r="EX7" s="52">
        <f t="shared" si="28"/>
        <v>72.2</v>
      </c>
      <c r="EY7" s="52"/>
      <c r="EZ7" s="53">
        <f>EZ8</f>
        <v>66427992</v>
      </c>
      <c r="FA7" s="53">
        <f t="shared" ref="FA7:FI7" si="29">FA8</f>
        <v>67520713</v>
      </c>
      <c r="FB7" s="53">
        <f t="shared" si="29"/>
        <v>69194541</v>
      </c>
      <c r="FC7" s="53">
        <f t="shared" si="29"/>
        <v>69662197</v>
      </c>
      <c r="FD7" s="53">
        <f t="shared" si="29"/>
        <v>75858000</v>
      </c>
      <c r="FE7" s="53">
        <f t="shared" si="29"/>
        <v>41891213</v>
      </c>
      <c r="FF7" s="53">
        <f t="shared" si="29"/>
        <v>42806727</v>
      </c>
      <c r="FG7" s="53">
        <f t="shared" si="29"/>
        <v>43530781</v>
      </c>
      <c r="FH7" s="53">
        <f t="shared" si="29"/>
        <v>44196357</v>
      </c>
      <c r="FI7" s="53">
        <f t="shared" si="29"/>
        <v>45484013</v>
      </c>
      <c r="FJ7" s="53"/>
    </row>
    <row r="8" spans="1:166" s="54" customFormat="1" x14ac:dyDescent="0.25">
      <c r="A8" s="35"/>
      <c r="B8" s="55">
        <v>2023</v>
      </c>
      <c r="C8" s="55">
        <v>232360</v>
      </c>
      <c r="D8" s="55">
        <v>46</v>
      </c>
      <c r="E8" s="55">
        <v>6</v>
      </c>
      <c r="F8" s="55">
        <v>0</v>
      </c>
      <c r="G8" s="55">
        <v>1</v>
      </c>
      <c r="H8" s="55" t="s">
        <v>172</v>
      </c>
      <c r="I8" s="55" t="s">
        <v>173</v>
      </c>
      <c r="J8" s="55" t="s">
        <v>174</v>
      </c>
      <c r="K8" s="55" t="s">
        <v>175</v>
      </c>
      <c r="L8" s="55" t="s">
        <v>176</v>
      </c>
      <c r="M8" s="55" t="s">
        <v>177</v>
      </c>
      <c r="N8" s="55" t="s">
        <v>178</v>
      </c>
      <c r="O8" s="55" t="s">
        <v>179</v>
      </c>
      <c r="P8" s="55" t="s">
        <v>180</v>
      </c>
      <c r="Q8" s="56">
        <v>16</v>
      </c>
      <c r="R8" s="55" t="s">
        <v>40</v>
      </c>
      <c r="S8" s="55" t="s">
        <v>181</v>
      </c>
      <c r="T8" s="55" t="s">
        <v>182</v>
      </c>
      <c r="U8" s="56">
        <v>61427</v>
      </c>
      <c r="V8" s="56">
        <v>9570</v>
      </c>
      <c r="W8" s="55" t="s">
        <v>183</v>
      </c>
      <c r="X8" s="55" t="s">
        <v>183</v>
      </c>
      <c r="Y8" s="57" t="s">
        <v>184</v>
      </c>
      <c r="Z8" s="56">
        <v>60</v>
      </c>
      <c r="AA8" s="56">
        <v>54</v>
      </c>
      <c r="AB8" s="56" t="s">
        <v>40</v>
      </c>
      <c r="AC8" s="56" t="s">
        <v>40</v>
      </c>
      <c r="AD8" s="56" t="s">
        <v>40</v>
      </c>
      <c r="AE8" s="56">
        <v>114</v>
      </c>
      <c r="AF8" s="56">
        <v>57</v>
      </c>
      <c r="AG8" s="56">
        <v>53</v>
      </c>
      <c r="AH8" s="56">
        <v>110</v>
      </c>
      <c r="AI8" s="58">
        <v>91.2</v>
      </c>
      <c r="AJ8" s="58">
        <v>98.4</v>
      </c>
      <c r="AK8" s="58">
        <v>109</v>
      </c>
      <c r="AL8" s="58">
        <v>108.6</v>
      </c>
      <c r="AM8" s="58">
        <v>97.9</v>
      </c>
      <c r="AN8" s="58">
        <v>96.9</v>
      </c>
      <c r="AO8" s="58">
        <v>100.6</v>
      </c>
      <c r="AP8" s="58">
        <v>105.9</v>
      </c>
      <c r="AQ8" s="58">
        <v>104.3</v>
      </c>
      <c r="AR8" s="58">
        <v>96.3</v>
      </c>
      <c r="AS8" s="58">
        <v>96.6</v>
      </c>
      <c r="AT8" s="58">
        <v>81.3</v>
      </c>
      <c r="AU8" s="58">
        <v>74.2</v>
      </c>
      <c r="AV8" s="58">
        <v>82.9</v>
      </c>
      <c r="AW8" s="58">
        <v>83.6</v>
      </c>
      <c r="AX8" s="58">
        <v>78.900000000000006</v>
      </c>
      <c r="AY8" s="58">
        <v>84.3</v>
      </c>
      <c r="AZ8" s="58">
        <v>80.7</v>
      </c>
      <c r="BA8" s="58">
        <v>82.2</v>
      </c>
      <c r="BB8" s="58">
        <v>81.7</v>
      </c>
      <c r="BC8" s="58">
        <v>81</v>
      </c>
      <c r="BD8" s="58">
        <v>86.6</v>
      </c>
      <c r="BE8" s="59">
        <v>77.599999999999994</v>
      </c>
      <c r="BF8" s="59">
        <v>70.3</v>
      </c>
      <c r="BG8" s="59">
        <v>78.900000000000006</v>
      </c>
      <c r="BH8" s="59">
        <v>79.5</v>
      </c>
      <c r="BI8" s="59">
        <v>74.599999999999994</v>
      </c>
      <c r="BJ8" s="59">
        <v>80.599999999999994</v>
      </c>
      <c r="BK8" s="59">
        <v>77.099999999999994</v>
      </c>
      <c r="BL8" s="59">
        <v>78.599999999999994</v>
      </c>
      <c r="BM8" s="59">
        <v>78.099999999999994</v>
      </c>
      <c r="BN8" s="59">
        <v>77.5</v>
      </c>
      <c r="BO8" s="59">
        <v>83.9</v>
      </c>
      <c r="BP8" s="58">
        <v>82.9</v>
      </c>
      <c r="BQ8" s="58">
        <v>71.099999999999994</v>
      </c>
      <c r="BR8" s="58">
        <v>75.599999999999994</v>
      </c>
      <c r="BS8" s="58">
        <v>76.400000000000006</v>
      </c>
      <c r="BT8" s="58">
        <v>82.5</v>
      </c>
      <c r="BU8" s="58">
        <v>70.400000000000006</v>
      </c>
      <c r="BV8" s="58">
        <v>65.8</v>
      </c>
      <c r="BW8" s="58">
        <v>65</v>
      </c>
      <c r="BX8" s="58">
        <v>63.3</v>
      </c>
      <c r="BY8" s="58">
        <v>64.7</v>
      </c>
      <c r="BZ8" s="58">
        <v>68.7</v>
      </c>
      <c r="CA8" s="59">
        <v>27444</v>
      </c>
      <c r="CB8" s="59">
        <v>28305</v>
      </c>
      <c r="CC8" s="59">
        <v>29643</v>
      </c>
      <c r="CD8" s="59">
        <v>30325</v>
      </c>
      <c r="CE8" s="59">
        <v>32421</v>
      </c>
      <c r="CF8" s="59">
        <v>35788</v>
      </c>
      <c r="CG8" s="59">
        <v>37855</v>
      </c>
      <c r="CH8" s="59">
        <v>39289</v>
      </c>
      <c r="CI8" s="59">
        <v>40846</v>
      </c>
      <c r="CJ8" s="59">
        <v>41075</v>
      </c>
      <c r="CK8" s="58">
        <v>62428</v>
      </c>
      <c r="CL8" s="59">
        <v>11001</v>
      </c>
      <c r="CM8" s="59">
        <v>12197</v>
      </c>
      <c r="CN8" s="59">
        <v>12469</v>
      </c>
      <c r="CO8" s="59">
        <v>12176</v>
      </c>
      <c r="CP8" s="59">
        <v>10753</v>
      </c>
      <c r="CQ8" s="59">
        <v>10602</v>
      </c>
      <c r="CR8" s="59">
        <v>11234</v>
      </c>
      <c r="CS8" s="59">
        <v>11512</v>
      </c>
      <c r="CT8" s="59">
        <v>11831</v>
      </c>
      <c r="CU8" s="59">
        <v>11652</v>
      </c>
      <c r="CV8" s="58">
        <v>18236</v>
      </c>
      <c r="CW8" s="59">
        <v>58.9</v>
      </c>
      <c r="CX8" s="59">
        <v>70.099999999999994</v>
      </c>
      <c r="CY8" s="59">
        <v>65.7</v>
      </c>
      <c r="CZ8" s="59">
        <v>65.7</v>
      </c>
      <c r="DA8" s="59">
        <v>73</v>
      </c>
      <c r="DB8" s="59">
        <v>63.3</v>
      </c>
      <c r="DC8" s="59">
        <v>68.5</v>
      </c>
      <c r="DD8" s="59">
        <v>67.099999999999994</v>
      </c>
      <c r="DE8" s="59">
        <v>66.900000000000006</v>
      </c>
      <c r="DF8" s="59">
        <v>68.099999999999994</v>
      </c>
      <c r="DG8" s="59">
        <v>56.1</v>
      </c>
      <c r="DH8" s="59">
        <v>23.3</v>
      </c>
      <c r="DI8" s="59">
        <v>23.2</v>
      </c>
      <c r="DJ8" s="59">
        <v>19.600000000000001</v>
      </c>
      <c r="DK8" s="59">
        <v>18.100000000000001</v>
      </c>
      <c r="DL8" s="59">
        <v>17.399999999999999</v>
      </c>
      <c r="DM8" s="59">
        <v>17.5</v>
      </c>
      <c r="DN8" s="59">
        <v>17.5</v>
      </c>
      <c r="DO8" s="59">
        <v>17.3</v>
      </c>
      <c r="DP8" s="59">
        <v>17.899999999999999</v>
      </c>
      <c r="DQ8" s="59">
        <v>18</v>
      </c>
      <c r="DR8" s="59">
        <v>26.4</v>
      </c>
      <c r="DS8" s="59">
        <v>0</v>
      </c>
      <c r="DT8" s="59">
        <v>1.9</v>
      </c>
      <c r="DU8" s="59">
        <v>0</v>
      </c>
      <c r="DV8" s="59">
        <v>0</v>
      </c>
      <c r="DW8" s="59">
        <v>0</v>
      </c>
      <c r="DX8" s="59">
        <v>120.5</v>
      </c>
      <c r="DY8" s="59">
        <v>124.2</v>
      </c>
      <c r="DZ8" s="59">
        <v>121.6</v>
      </c>
      <c r="EA8" s="59">
        <v>118.9</v>
      </c>
      <c r="EB8" s="59">
        <v>121.9</v>
      </c>
      <c r="EC8" s="59">
        <v>54.5</v>
      </c>
      <c r="ED8" s="58">
        <v>66.7</v>
      </c>
      <c r="EE8" s="58">
        <v>68</v>
      </c>
      <c r="EF8" s="58">
        <v>67.7</v>
      </c>
      <c r="EG8" s="58">
        <v>68.900000000000006</v>
      </c>
      <c r="EH8" s="58">
        <v>65.3</v>
      </c>
      <c r="EI8" s="58">
        <v>54.6</v>
      </c>
      <c r="EJ8" s="58">
        <v>56.9</v>
      </c>
      <c r="EK8" s="58">
        <v>58.1</v>
      </c>
      <c r="EL8" s="58">
        <v>59.4</v>
      </c>
      <c r="EM8" s="58">
        <v>59.1</v>
      </c>
      <c r="EN8" s="58">
        <v>57</v>
      </c>
      <c r="EO8" s="58">
        <v>77.400000000000006</v>
      </c>
      <c r="EP8" s="58">
        <v>82</v>
      </c>
      <c r="EQ8" s="58">
        <v>82.1</v>
      </c>
      <c r="ER8" s="58">
        <v>82.9</v>
      </c>
      <c r="ES8" s="58">
        <v>65.3</v>
      </c>
      <c r="ET8" s="58">
        <v>71.7</v>
      </c>
      <c r="EU8" s="58">
        <v>72.900000000000006</v>
      </c>
      <c r="EV8" s="58">
        <v>73.900000000000006</v>
      </c>
      <c r="EW8" s="58">
        <v>74.3</v>
      </c>
      <c r="EX8" s="58">
        <v>72.2</v>
      </c>
      <c r="EY8" s="58">
        <v>70.400000000000006</v>
      </c>
      <c r="EZ8" s="59">
        <v>66427992</v>
      </c>
      <c r="FA8" s="59">
        <v>67520713</v>
      </c>
      <c r="FB8" s="59">
        <v>69194541</v>
      </c>
      <c r="FC8" s="59">
        <v>69662197</v>
      </c>
      <c r="FD8" s="59">
        <v>75858000</v>
      </c>
      <c r="FE8" s="59">
        <v>41891213</v>
      </c>
      <c r="FF8" s="59">
        <v>42806727</v>
      </c>
      <c r="FG8" s="59">
        <v>43530781</v>
      </c>
      <c r="FH8" s="59">
        <v>44196357</v>
      </c>
      <c r="FI8" s="59">
        <v>45484013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2025-02-06T10:57:31Z</cp:lastPrinted>
  <dcterms:created xsi:type="dcterms:W3CDTF">2025-01-16T06:42:46Z</dcterms:created>
  <dcterms:modified xsi:type="dcterms:W3CDTF">2025-02-06T10:57:38Z</dcterms:modified>
  <cp:category/>
</cp:coreProperties>
</file>