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7　あま市 　〇\水道事業\"/>
    </mc:Choice>
  </mc:AlternateContent>
  <xr:revisionPtr revIDLastSave="0" documentId="13_ncr:1_{3288D4C8-AB5F-435F-AE7D-90B764D93B2D}" xr6:coauthVersionLast="47" xr6:coauthVersionMax="47" xr10:uidLastSave="{00000000-0000-0000-0000-000000000000}"/>
  <workbookProtection workbookAlgorithmName="SHA-512" workbookHashValue="hyyOu0hX+q++kAUqx+L8pNcMHZ5NSZJ9BGMLgbuVuQ8aLnqt7adcuUrBver8wPFv4wR0V5nonzbHyDIlXESPtw==" workbookSaltValue="GkkdDXGkSnbz/lo5JGyQCw=="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E85" i="4"/>
  <c r="BB10" i="4"/>
  <c r="AT10" i="4"/>
  <c r="AL10" i="4"/>
  <c r="W10" i="4"/>
  <c r="P10" i="4"/>
  <c r="B10" i="4"/>
  <c r="BB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<sst xmlns="http://schemas.openxmlformats.org/spreadsheetml/2006/main" count="228" uniqueCount="112">
  <si>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</si>
  <si>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</si>
  <si>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</si>
  <si>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</si>
  <si>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</si>
  <si>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</si>
  <si>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</si>
  <si>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</si>
  <si>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</si>
  <si>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</si>
  <si>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</si>
  <si>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</si>
  <si>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</si>
  <si>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</si>
  <si>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</si>
  <si>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</si>
  <si>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</si>
  <si>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</si>
  <si>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</si>
  <si>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</si>
  <si>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</si>
  <si>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</si>
  <si>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</si>
  <si>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</si>
  <si>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</si>
  <si>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</si>
  <si>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</si>
  <si>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</si>
  <si>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</si>
  <si>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</si>
  <si>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</si>
  <si>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</si>
  <si>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</si>
  <si>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</si>
  <si>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</si>
  <si>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</si>
  <si>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</si>
  <si>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</si>
  <si>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</si>
  <si>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</si>
  <si>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</si>
  <si>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</si>
  <si>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</si>
  <si>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</si>
  <si>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</si>
  <si>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</si>
  <si>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</si>
  <si>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</si>
  <si>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</si>
  <si>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</si>
  <si>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</si>
  <si>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</si>
  <si>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</si>
  <si>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</si>
  <si>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</si>
  <si>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</si>
  <si>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</si>
  <si>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</si>
  <si>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</si>
  <si>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</si>
  <si>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</si>
  <si>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</si>
  <si>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</si>
  <si>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</si>
  <si>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</si>
  <si>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</si>
  <si>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</si>
  <si>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</si>
  <si>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</si>
  <si>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</si>
  <si>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</si>
  <si>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</si>
  <si>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</si>
  <si>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</si>
  <si>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</si>
  <si>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</si>
  <si>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</si>
  <si>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</si>
  <si>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</si>
  <si>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</si>
  <si>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</si>
  <si>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</si>
  <si>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</si>
  <si>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</si>
  <si>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</si>
  <si>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</si>
  <si>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</si>
  <si>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</si>
  <si>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</si>
  <si>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</si>
  <si>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</si>
  <si>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</si>
  <si>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</si>
  <si>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</si>
  <si>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</si>
  <si>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</si>
  <si>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</si>
  <si>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</si>
  <si>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</si>
  <si>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</si>
  <si>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</si>
  <si>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</si>
  <si>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</si>
  <si>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</si>
  <si>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</si>
  <si>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</si>
  <si>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</si>
  <si>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</si>
  <si>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</si>
  <si>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効率性については、著しく悪化してはいないものの、物価上昇及び建設工事コストの高騰による費用増加の影響により、①経常収支比率のように減少傾向となっております。また費用については、今後も増加傾向になると見込んでおり、経営状況はより一層厳しくなるものと予測しています。今後も費用削減に努め、効率的な経営に尽力します。
　老朽化の状況については、他の水道事業者と同様に、管路や施設の更新は重要な課題です。効果的に更新を進めるとともに、必要な財源の確保に努めます。
　平成30年度経営戦略策定済み（令和7年度見直し予定）</t>
    <rPh sb="56" eb="58">
      <t>エイキョウ</t>
    </rPh>
    <rPh sb="63" eb="69">
      <t>ケイジョウシュウシヒリツ</t>
    </rPh>
    <rPh sb="73" eb="77">
      <t>ゲンショウケイコウ</t>
    </rPh>
    <rPh sb="88" eb="90">
      <t>ヒヨウ</t>
    </rPh>
    <rPh sb="96" eb="98">
      <t>コンゴ</t>
    </rPh>
    <rPh sb="99" eb="103">
      <t>ゾウカケイコウ</t>
    </rPh>
    <rPh sb="107" eb="109">
      <t>ミコ</t>
    </rPh>
    <rPh sb="121" eb="123">
      <t>イッソウ</t>
    </rPh>
    <rPh sb="139" eb="141">
      <t>コンゴ</t>
    </rPh>
    <rPh sb="142" eb="146">
      <t>ヒヨウサクゲン</t>
    </rPh>
    <rPh sb="147" eb="148">
      <t>ツト</t>
    </rPh>
    <rPh sb="150" eb="153">
      <t>コウリツテキ</t>
    </rPh>
    <rPh sb="154" eb="156">
      <t>ケイエイ</t>
    </rPh>
    <rPh sb="157" eb="159">
      <t>ジンリョク</t>
    </rPh>
    <rPh sb="237" eb="239">
      <t>ヘイセイ</t>
    </rPh>
    <rPh sb="241" eb="243">
      <t>ネンド</t>
    </rPh>
    <rPh sb="243" eb="247">
      <t>ケイエイセンリャク</t>
    </rPh>
    <rPh sb="247" eb="249">
      <t>サクテイ</t>
    </rPh>
    <rPh sb="249" eb="250">
      <t>ズ</t>
    </rPh>
    <rPh sb="252" eb="254">
      <t>レイワ</t>
    </rPh>
    <rPh sb="255" eb="257">
      <t>ネンド</t>
    </rPh>
    <rPh sb="257" eb="259">
      <t>ミナオ</t>
    </rPh>
    <rPh sb="260" eb="262">
      <t>ヨテイ</t>
    </rPh>
    <phoneticPr fontId="4"/>
  </si>
  <si>
    <t>　①有形固定資産減価償却率は、類似団体平均値を下回っているものの上昇しており、水道施設の老朽化が進んでいます。
　②管路経年化率は上昇傾向にあり、類似団体平均値を上回っています。老朽化が進んでいますので、引き続き管路の効果的な更新に努めます。
　③管路更新率は、予定事業の延期や中止の影響もあり、類似団体平均値を下回っているため、十分な更新が行えていません。更新延長の増加に努めます。</t>
    <rPh sb="15" eb="19">
      <t>ヨテイジギョウ</t>
    </rPh>
    <rPh sb="20" eb="22">
      <t>エンキ</t>
    </rPh>
    <rPh sb="23" eb="25">
      <t>チュウシ</t>
    </rPh>
    <rPh sb="29" eb="31">
      <t>エイキョウ</t>
    </rPh>
    <rPh sb="35" eb="39">
      <t>ルイジダンタイ</t>
    </rPh>
    <rPh sb="39" eb="42">
      <t>ヘイキンチ</t>
    </rPh>
    <rPh sb="43" eb="45">
      <t>シタマワ</t>
    </rPh>
    <rPh sb="52" eb="54">
      <t>ジョウショウ</t>
    </rPh>
    <rPh sb="59" eb="63">
      <t>スイドウシセツ</t>
    </rPh>
    <rPh sb="64" eb="67">
      <t>ロウキュウカ</t>
    </rPh>
    <rPh sb="68" eb="69">
      <t>スス</t>
    </rPh>
    <rPh sb="85" eb="89">
      <t>ジョウショウケイコウ</t>
    </rPh>
    <rPh sb="93" eb="97">
      <t>ルイジダンタイ</t>
    </rPh>
    <rPh sb="97" eb="100">
      <t>ヘイキンチ</t>
    </rPh>
    <rPh sb="101" eb="103">
      <t>ウワマワ</t>
    </rPh>
    <rPh sb="109" eb="112">
      <t>ロウキュウカ</t>
    </rPh>
    <rPh sb="113" eb="114">
      <t>スス</t>
    </rPh>
    <rPh sb="131" eb="135">
      <t>ヨテイジギョウ</t>
    </rPh>
    <rPh sb="136" eb="138">
      <t>エンキ</t>
    </rPh>
    <rPh sb="139" eb="141">
      <t>チュウシ</t>
    </rPh>
    <rPh sb="142" eb="144">
      <t>エイキョウ</t>
    </rPh>
    <rPh sb="184" eb="186">
      <t>ジュウブン</t>
    </rPh>
    <rPh sb="187" eb="189">
      <t>コウシン</t>
    </rPh>
    <rPh sb="190" eb="191">
      <t>オコナ</t>
    </rPh>
    <phoneticPr fontId="4"/>
  </si>
  <si>
    <t>　①経常収支比率は、人件費や物価上昇及び建設工事コストの高騰による費用の増加があり、減少しました。毎年度100％を上回っているものの、類似団体平均値は下回っており、今後も経常費用の削減に努めます。
　②累積欠損金比率は、累積欠損金が発生していないため0％です。
　③流動比率は、100％を超えており支払能力に問題はありませんが、現金預金が減少傾向にあるため、今後注視していく必要があります。
　④企業債残高対給水収益比率は、増加しましたが、類似団体平均値を下回っているため、管路や施設の更新規模について検討していきます。
　⑤料金回収率は、100％を下回ることが続いており、経常費用の削減と給水収益の確保に努めます。
　⑥給水原価は、主に物価上昇及び建設工事コストの高騰による費用の増加に伴う経常費用の増加及び有収水量の減少により増加しました。類似団体平均値を下回っているものの、経常費用は増加傾向にあるため、経常費用の削減に努めます。
　⑦施設利用率は、毎年度安定して推移しており、効率的な施設利用ができているといえます。
　⑧有収率は、毎年度類似団体平均値を上回っています。引き続き漏水修繕や管路更新に尽力し、維持向上に努めます。</t>
    <rPh sb="10" eb="13">
      <t>ジンケンヒ</t>
    </rPh>
    <rPh sb="14" eb="19">
      <t>ブッカジョウショウオヨ</t>
    </rPh>
    <rPh sb="20" eb="24">
      <t>ケンセツコウジ</t>
    </rPh>
    <rPh sb="28" eb="30">
      <t>コウトウ</t>
    </rPh>
    <rPh sb="33" eb="35">
      <t>ヒヨウ</t>
    </rPh>
    <rPh sb="36" eb="38">
      <t>ゾウカ</t>
    </rPh>
    <rPh sb="42" eb="44">
      <t>ゲンショウ</t>
    </rPh>
    <rPh sb="67" eb="71">
      <t>ルイジダンタイ</t>
    </rPh>
    <rPh sb="71" eb="74">
      <t>ヘイキンチ</t>
    </rPh>
    <rPh sb="75" eb="77">
      <t>シタマワ</t>
    </rPh>
    <rPh sb="85" eb="89">
      <t>ケイジョウヒヨウ</t>
    </rPh>
    <rPh sb="90" eb="92">
      <t>サクゲン</t>
    </rPh>
    <rPh sb="93" eb="94">
      <t>ツト</t>
    </rPh>
    <rPh sb="144" eb="145">
      <t>コ</t>
    </rPh>
    <rPh sb="164" eb="168">
      <t>ゲンキンヨキン</t>
    </rPh>
    <rPh sb="169" eb="173">
      <t>ゲンショウケイコウ</t>
    </rPh>
    <rPh sb="179" eb="181">
      <t>コンゴ</t>
    </rPh>
    <rPh sb="181" eb="183">
      <t>チュウシ</t>
    </rPh>
    <rPh sb="187" eb="189">
      <t>ヒツヨウ</t>
    </rPh>
    <rPh sb="212" eb="214">
      <t>ゾウカ</t>
    </rPh>
    <rPh sb="220" eb="224">
      <t>ルイジダンタイ</t>
    </rPh>
    <rPh sb="224" eb="227">
      <t>ヘイキンチ</t>
    </rPh>
    <rPh sb="228" eb="230">
      <t>シタマワ</t>
    </rPh>
    <rPh sb="237" eb="239">
      <t>カンロ</t>
    </rPh>
    <rPh sb="240" eb="242">
      <t>シセツ</t>
    </rPh>
    <rPh sb="243" eb="245">
      <t>コウシン</t>
    </rPh>
    <rPh sb="245" eb="247">
      <t>キボ</t>
    </rPh>
    <rPh sb="251" eb="253">
      <t>ケントウ</t>
    </rPh>
    <rPh sb="317" eb="318">
      <t>オモ</t>
    </rPh>
    <rPh sb="344" eb="345">
      <t>トモナ</t>
    </rPh>
    <rPh sb="346" eb="350">
      <t>ケイジョウヒヨウ</t>
    </rPh>
    <rPh sb="351" eb="353">
      <t>ゾウカ</t>
    </rPh>
    <rPh sb="372" eb="376">
      <t>ルイジダンタイ</t>
    </rPh>
    <rPh sb="376" eb="379">
      <t>ヘイキンチ</t>
    </rPh>
    <rPh sb="380" eb="382">
      <t>シタマワ</t>
    </rPh>
    <rPh sb="390" eb="394">
      <t>ケイジョウヒヨウ</t>
    </rPh>
    <rPh sb="395" eb="39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</si>
</sst>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c:v>
                </c:pt>
                <c:pt idx="1">
                  <c:v>0.56000000000000005</c:v>
                </c:pt>
                <c:pt idx="2">
                  <c:v>1.32</c:v>
                </c:pt>
                <c:pt idx="3">
                  <c:v>0.7</c:v>
                </c:pt>
                <c:pt idx="4">
                  <c:v>0.22</c:v>
                </c:pt>
              </c:numCache>
            </c:numRef>
          </c:val>
          <c:extLst>
            <c:ext xmlns:c16="http://schemas.microsoft.com/office/drawing/2014/chart" uri="{C3380CC4-5D6E-409C-BE32-E72D297353CC}">
              <c16:uniqueId val="{00000000-4E2D-4032-92B8-2FD17B23A9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4E2D-4032-92B8-2FD17B23A9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75.39</c:v>
                </c:pt>
                <c:pt idx="1">
                  <c:v>76.739999999999995</c:v>
                </c:pt>
                <c:pt idx="2">
                  <c:v>75.97</c:v>
                </c:pt>
                <c:pt idx="3">
                  <c:v>75.05</c:v>
                </c:pt>
                <c:pt idx="4">
                  <c:v>74.510000000000005</c:v>
                </c:pt>
              </c:numCache>
            </c:numRef>
          </c:val>
          <c:extLst>
            <c:ext xmlns:c16="http://schemas.microsoft.com/office/drawing/2014/chart" uri="{C3380CC4-5D6E-409C-BE32-E72D297353CC}">
              <c16:uniqueId val="{00000000-1806-4FBB-8F4A-063A87C825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1806-4FBB-8F4A-063A87C825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91.05</c:v>
                </c:pt>
                <c:pt idx="1">
                  <c:v>92.37</c:v>
                </c:pt>
                <c:pt idx="2">
                  <c:v>91.93</c:v>
                </c:pt>
                <c:pt idx="3">
                  <c:v>92.07</c:v>
                </c:pt>
                <c:pt idx="4">
                  <c:v>91.86</c:v>
                </c:pt>
              </c:numCache>
            </c:numRef>
          </c:val>
          <c:extLst>
            <c:ext xmlns:c16="http://schemas.microsoft.com/office/drawing/2014/chart" uri="{C3380CC4-5D6E-409C-BE32-E72D297353CC}">
              <c16:uniqueId val="{00000000-9329-49EE-B9D6-AD388E60AA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9329-49EE-B9D6-AD388E60AA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104.61</c:v>
                </c:pt>
                <c:pt idx="1">
                  <c:v>106.71</c:v>
                </c:pt>
                <c:pt idx="2">
                  <c:v>104.18</c:v>
                </c:pt>
                <c:pt idx="3">
                  <c:v>104.4</c:v>
                </c:pt>
                <c:pt idx="4">
                  <c:v>101.14</c:v>
                </c:pt>
              </c:numCache>
            </c:numRef>
          </c:val>
          <c:extLst>
            <c:ext xmlns:c16="http://schemas.microsoft.com/office/drawing/2014/chart" uri="{C3380CC4-5D6E-409C-BE32-E72D297353CC}">
              <c16:uniqueId val="{00000000-3CEA-40E3-9DF5-0210E14DDF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3CEA-40E3-9DF5-0210E14DDF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50.05</c:v>
                </c:pt>
                <c:pt idx="1">
                  <c:v>50.34</c:v>
                </c:pt>
                <c:pt idx="2">
                  <c:v>49.28</c:v>
                </c:pt>
                <c:pt idx="3">
                  <c:v>49.97</c:v>
                </c:pt>
                <c:pt idx="4">
                  <c:v>50.7</c:v>
                </c:pt>
              </c:numCache>
            </c:numRef>
          </c:val>
          <c:extLst>
            <c:ext xmlns:c16="http://schemas.microsoft.com/office/drawing/2014/chart" uri="{C3380CC4-5D6E-409C-BE32-E72D297353CC}">
              <c16:uniqueId val="{00000000-43D9-42AF-8583-46ABA126B2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43D9-42AF-8583-46ABA126B2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35.270000000000003</c:v>
                </c:pt>
                <c:pt idx="1">
                  <c:v>34.909999999999997</c:v>
                </c:pt>
                <c:pt idx="2">
                  <c:v>40.01</c:v>
                </c:pt>
                <c:pt idx="3">
                  <c:v>41.12</c:v>
                </c:pt>
                <c:pt idx="4">
                  <c:v>41.91</c:v>
                </c:pt>
              </c:numCache>
            </c:numRef>
          </c:val>
          <c:extLst>
            <c:ext xmlns:c16="http://schemas.microsoft.com/office/drawing/2014/chart" uri="{C3380CC4-5D6E-409C-BE32-E72D297353CC}">
              <c16:uniqueId val="{00000000-18BE-4A37-AA36-558BC0DD2E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8BE-4A37-AA36-558BC0DD2E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B-432E-8634-59C24AB774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201B-432E-8634-59C24AB774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480.28</c:v>
                </c:pt>
                <c:pt idx="1">
                  <c:v>336.49</c:v>
                </c:pt>
                <c:pt idx="2">
                  <c:v>294.2</c:v>
                </c:pt>
                <c:pt idx="3">
                  <c:v>297.7</c:v>
                </c:pt>
                <c:pt idx="4">
                  <c:v>273.70999999999998</c:v>
                </c:pt>
              </c:numCache>
            </c:numRef>
          </c:val>
          <c:extLst>
            <c:ext xmlns:c16="http://schemas.microsoft.com/office/drawing/2014/chart" uri="{C3380CC4-5D6E-409C-BE32-E72D297353CC}">
              <c16:uniqueId val="{00000000-1A05-4022-BB57-400373864E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A05-4022-BB57-400373864E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82.16</c:v>
                </c:pt>
                <c:pt idx="1">
                  <c:v>96.97</c:v>
                </c:pt>
                <c:pt idx="2">
                  <c:v>113.82</c:v>
                </c:pt>
                <c:pt idx="3">
                  <c:v>113.59</c:v>
                </c:pt>
                <c:pt idx="4">
                  <c:v>114.72</c:v>
                </c:pt>
              </c:numCache>
            </c:numRef>
          </c:val>
          <c:extLst>
            <c:ext xmlns:c16="http://schemas.microsoft.com/office/drawing/2014/chart" uri="{C3380CC4-5D6E-409C-BE32-E72D297353CC}">
              <c16:uniqueId val="{00000000-2ABB-44D8-A640-7D0BB75FD8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2ABB-44D8-A640-7D0BB75FD8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99.5</c:v>
                </c:pt>
                <c:pt idx="1">
                  <c:v>94.53</c:v>
                </c:pt>
                <c:pt idx="2">
                  <c:v>98.4</c:v>
                </c:pt>
                <c:pt idx="3">
                  <c:v>97.91</c:v>
                </c:pt>
                <c:pt idx="4">
                  <c:v>94.69</c:v>
                </c:pt>
              </c:numCache>
            </c:numRef>
          </c:val>
          <c:extLst>
            <c:ext xmlns:c16="http://schemas.microsoft.com/office/drawing/2014/chart" uri="{C3380CC4-5D6E-409C-BE32-E72D297353CC}">
              <c16:uniqueId val="{00000000-2EDF-424F-90F7-741CF1107B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2EDF-424F-90F7-741CF1107B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141.11000000000001</c:v>
                </c:pt>
                <c:pt idx="1">
                  <c:v>138.25</c:v>
                </c:pt>
                <c:pt idx="2">
                  <c:v>142.49</c:v>
                </c:pt>
                <c:pt idx="3">
                  <c:v>144</c:v>
                </c:pt>
                <c:pt idx="4">
                  <c:v>149.1</c:v>
                </c:pt>
              </c:numCache>
            </c:numRef>
          </c:val>
          <c:extLst>
            <c:ext xmlns:c16="http://schemas.microsoft.com/office/drawing/2014/chart" uri="{C3380CC4-5D6E-409C-BE32-E72D297353CC}">
              <c16:uniqueId val="{00000000-D7A5-45C0-B5D5-0E7FB4274F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D7A5-45C0-B5D5-0E7FB4274F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あま市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88756</v>
      </c>
      <c r="AM8" s="44"/>
      <c r="AN8" s="44"/>
      <c r="AO8" s="44"/>
      <c r="AP8" s="44"/>
      <c r="AQ8" s="44"/>
      <c r="AR8" s="44"/>
      <c r="AS8" s="44"/>
      <c r="AT8" s="45">
        <f>データ!$S$6</f>
        <v>27.49</v>
      </c>
      <c r="AU8" s="46"/>
      <c r="AV8" s="46"/>
      <c r="AW8" s="46"/>
      <c r="AX8" s="46"/>
      <c r="AY8" s="46"/>
      <c r="AZ8" s="46"/>
      <c r="BA8" s="46"/>
      <c r="BB8" s="47">
        <f>データ!$T$6</f>
        <v>3228.66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85.25</v>
      </c>
      <c r="J10" s="46"/>
      <c r="K10" s="46"/>
      <c r="L10" s="46"/>
      <c r="M10" s="46"/>
      <c r="N10" s="46"/>
      <c r="O10" s="80"/>
      <c r="P10" s="47">
        <f>データ!$P$6</f>
        <v>97.64</v>
      </c>
      <c r="Q10" s="47"/>
      <c r="R10" s="47"/>
      <c r="S10" s="47"/>
      <c r="T10" s="47"/>
      <c r="U10" s="47"/>
      <c r="V10" s="47"/>
      <c r="W10" s="44">
        <f>データ!$Q$6</f>
        <v>2585</v>
      </c>
      <c r="X10" s="44"/>
      <c r="Y10" s="44"/>
      <c r="Z10" s="44"/>
      <c r="AA10" s="44"/>
      <c r="AB10" s="44"/>
      <c r="AC10" s="44"/>
      <c r="AD10" s="2"/>
      <c r="AE10" s="2"/>
      <c r="AF10" s="2"/>
      <c r="AG10" s="2"/>
      <c r="AH10" s="2"/>
      <c r="AI10" s="2"/>
      <c r="AJ10" s="2"/>
      <c r="AK10" s="2"/>
      <c r="AL10" s="44">
        <f>データ!$U$6</f>
        <v>45690</v>
      </c>
      <c r="AM10" s="44"/>
      <c r="AN10" s="44"/>
      <c r="AO10" s="44"/>
      <c r="AP10" s="44"/>
      <c r="AQ10" s="44"/>
      <c r="AR10" s="44"/>
      <c r="AS10" s="44"/>
      <c r="AT10" s="45">
        <f>データ!$V$6</f>
        <v>18.25</v>
      </c>
      <c r="AU10" s="46"/>
      <c r="AV10" s="46"/>
      <c r="AW10" s="46"/>
      <c r="AX10" s="46"/>
      <c r="AY10" s="46"/>
      <c r="AZ10" s="46"/>
      <c r="BA10" s="46"/>
      <c r="BB10" s="47">
        <f>データ!$W$6</f>
        <v>2503.56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A3ErTUY+mwpRmftHRe4b92Tt+jENfJQ5W5LK+szHJ3nib7O//CahYYUOP2BhD3vTkTLMfAWhns5kvPQaoBMGQ==" saltValue="0dLj3KyLdHxMEd6pn3vP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232378</v>
      </c>
      <c r="D6" s="20">
        <f t="shared" si="3"/>
        <v>46</v>
      </c>
      <c r="E6" s="20">
        <f t="shared" si="3"/>
        <v>1</v>
      </c>
      <c r="F6" s="20">
        <f t="shared" si="3"/>
        <v>0</v>
      </c>
      <c r="G6" s="20">
        <f t="shared" si="3"/>
        <v>1</v>
      </c>
      <c r="H6" s="20" t="str">
        <f t="shared" si="3"/>
        <v>愛知県　あま市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85.25</v>
      </c>
      <c r="P6" s="21">
        <f t="shared" si="3"/>
        <v>97.64</v>
      </c>
      <c r="Q6" s="21">
        <f t="shared" si="3"/>
        <v>2585</v>
      </c>
      <c r="R6" s="21">
        <f t="shared" si="3"/>
        <v>88756</v>
      </c>
      <c r="S6" s="21">
        <f t="shared" si="3"/>
        <v>27.49</v>
      </c>
      <c r="T6" s="21">
        <f t="shared" si="3"/>
        <v>3228.66</v>
      </c>
      <c r="U6" s="21">
        <f t="shared" si="3"/>
        <v>45690</v>
      </c>
      <c r="V6" s="21">
        <f t="shared" si="3"/>
        <v>18.25</v>
      </c>
      <c r="W6" s="21">
        <f t="shared" si="3"/>
        <v>2503.56</v>
      </c>
      <c r="X6" s="22">
        <f>IF(X7="",NA(),X7)</f>
        <v>104.61</v>
      </c>
      <c r="Y6" s="22">
        <f t="shared" ref="Y6:AG6" si="4">IF(Y7="",NA(),Y7)</f>
        <v>106.71</v>
      </c>
      <c r="Z6" s="22">
        <f t="shared" si="4"/>
        <v>104.18</v>
      </c>
      <c r="AA6" s="22">
        <f t="shared" si="4"/>
        <v>104.4</v>
      </c>
      <c r="AB6" s="22">
        <f t="shared" si="4"/>
        <v>101.14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480.28</v>
      </c>
      <c r="AU6" s="22">
        <f t="shared" ref="AU6:BC6" si="6">IF(AU7="",NA(),AU7)</f>
        <v>336.49</v>
      </c>
      <c r="AV6" s="22">
        <f t="shared" si="6"/>
        <v>294.2</v>
      </c>
      <c r="AW6" s="22">
        <f t="shared" si="6"/>
        <v>297.7</v>
      </c>
      <c r="AX6" s="22">
        <f t="shared" si="6"/>
        <v>273.70999999999998</v>
      </c>
      <c r="AY6" s="22">
        <f t="shared" si="6"/>
        <v>365.18</v>
      </c>
      <c r="AZ6" s="22">
        <f t="shared" si="6"/>
        <v>327.77</v>
      </c>
      <c r="BA6" s="22">
        <f t="shared" si="6"/>
        <v>338.02</v>
      </c>
      <c r="BB6" s="22">
        <f t="shared" si="6"/>
        <v>345.94</v>
      </c>
      <c r="BC6" s="22">
        <f t="shared" si="6"/>
        <v>329.7</v>
      </c>
      <c r="BD6" s="21" t="str">
        <f>IF(BD7="","",IF(BD7="-","【-】","【"&amp;SUBSTITUTE(TEXT(BD7,"#,##0.00"),"-","△")&amp;"】"))</f>
        <v>【243.36】</v>
      </c>
      <c r="BE6" s="22">
        <f>IF(BE7="",NA(),BE7)</f>
        <v>82.16</v>
      </c>
      <c r="BF6" s="22">
        <f t="shared" ref="BF6:BN6" si="7">IF(BF7="",NA(),BF7)</f>
        <v>96.97</v>
      </c>
      <c r="BG6" s="22">
        <f t="shared" si="7"/>
        <v>113.82</v>
      </c>
      <c r="BH6" s="22">
        <f t="shared" si="7"/>
        <v>113.59</v>
      </c>
      <c r="BI6" s="22">
        <f t="shared" si="7"/>
        <v>114.72</v>
      </c>
      <c r="BJ6" s="22">
        <f t="shared" si="7"/>
        <v>371.65</v>
      </c>
      <c r="BK6" s="22">
        <f t="shared" si="7"/>
        <v>397.1</v>
      </c>
      <c r="BL6" s="22">
        <f t="shared" si="7"/>
        <v>379.91</v>
      </c>
      <c r="BM6" s="22">
        <f t="shared" si="7"/>
        <v>386.61</v>
      </c>
      <c r="BN6" s="22">
        <f t="shared" si="7"/>
        <v>381.56</v>
      </c>
      <c r="BO6" s="21" t="str">
        <f>IF(BO7="","",IF(BO7="-","【-】","【"&amp;SUBSTITUTE(TEXT(BO7,"#,##0.00"),"-","△")&amp;"】"))</f>
        <v>【265.93】</v>
      </c>
      <c r="BP6" s="22">
        <f>IF(BP7="",NA(),BP7)</f>
        <v>99.5</v>
      </c>
      <c r="BQ6" s="22">
        <f t="shared" ref="BQ6:BY6" si="8">IF(BQ7="",NA(),BQ7)</f>
        <v>94.53</v>
      </c>
      <c r="BR6" s="22">
        <f t="shared" si="8"/>
        <v>98.4</v>
      </c>
      <c r="BS6" s="22">
        <f t="shared" si="8"/>
        <v>97.91</v>
      </c>
      <c r="BT6" s="22">
        <f t="shared" si="8"/>
        <v>94.69</v>
      </c>
      <c r="BU6" s="22">
        <f t="shared" si="8"/>
        <v>98.77</v>
      </c>
      <c r="BV6" s="22">
        <f t="shared" si="8"/>
        <v>95.79</v>
      </c>
      <c r="BW6" s="22">
        <f t="shared" si="8"/>
        <v>98.3</v>
      </c>
      <c r="BX6" s="22">
        <f t="shared" si="8"/>
        <v>93.82</v>
      </c>
      <c r="BY6" s="22">
        <f t="shared" si="8"/>
        <v>95.04</v>
      </c>
      <c r="BZ6" s="21" t="str">
        <f>IF(BZ7="","",IF(BZ7="-","【-】","【"&amp;SUBSTITUTE(TEXT(BZ7,"#,##0.00"),"-","△")&amp;"】"))</f>
        <v>【97.82】</v>
      </c>
      <c r="CA6" s="22">
        <f>IF(CA7="",NA(),CA7)</f>
        <v>141.11000000000001</v>
      </c>
      <c r="CB6" s="22">
        <f t="shared" ref="CB6:CJ6" si="9">IF(CB7="",NA(),CB7)</f>
        <v>138.25</v>
      </c>
      <c r="CC6" s="22">
        <f t="shared" si="9"/>
        <v>142.49</v>
      </c>
      <c r="CD6" s="22">
        <f t="shared" si="9"/>
        <v>144</v>
      </c>
      <c r="CE6" s="22">
        <f t="shared" si="9"/>
        <v>149.1</v>
      </c>
      <c r="CF6" s="22">
        <f t="shared" si="9"/>
        <v>173.67</v>
      </c>
      <c r="CG6" s="22">
        <f t="shared" si="9"/>
        <v>171.13</v>
      </c>
      <c r="CH6" s="22">
        <f t="shared" si="9"/>
        <v>173.7</v>
      </c>
      <c r="CI6" s="22">
        <f t="shared" si="9"/>
        <v>178.94</v>
      </c>
      <c r="CJ6" s="22">
        <f t="shared" si="9"/>
        <v>180.19</v>
      </c>
      <c r="CK6" s="21" t="str">
        <f>IF(CK7="","",IF(CK7="-","【-】","【"&amp;SUBSTITUTE(TEXT(CK7,"#,##0.00"),"-","△")&amp;"】"))</f>
        <v>【177.56】</v>
      </c>
      <c r="CL6" s="22">
        <f>IF(CL7="",NA(),CL7)</f>
        <v>75.39</v>
      </c>
      <c r="CM6" s="22">
        <f t="shared" ref="CM6:CU6" si="10">IF(CM7="",NA(),CM7)</f>
        <v>76.739999999999995</v>
      </c>
      <c r="CN6" s="22">
        <f t="shared" si="10"/>
        <v>75.97</v>
      </c>
      <c r="CO6" s="22">
        <f t="shared" si="10"/>
        <v>75.05</v>
      </c>
      <c r="CP6" s="22">
        <f t="shared" si="10"/>
        <v>74.510000000000005</v>
      </c>
      <c r="CQ6" s="22">
        <f t="shared" si="10"/>
        <v>59.67</v>
      </c>
      <c r="CR6" s="22">
        <f t="shared" si="10"/>
        <v>60.12</v>
      </c>
      <c r="CS6" s="22">
        <f t="shared" si="10"/>
        <v>60.34</v>
      </c>
      <c r="CT6" s="22">
        <f t="shared" si="10"/>
        <v>59.54</v>
      </c>
      <c r="CU6" s="22">
        <f t="shared" si="10"/>
        <v>59.26</v>
      </c>
      <c r="CV6" s="21" t="str">
        <f>IF(CV7="","",IF(CV7="-","【-】","【"&amp;SUBSTITUTE(TEXT(CV7,"#,##0.00"),"-","△")&amp;"】"))</f>
        <v>【59.81】</v>
      </c>
      <c r="CW6" s="22">
        <f>IF(CW7="",NA(),CW7)</f>
        <v>91.05</v>
      </c>
      <c r="CX6" s="22">
        <f t="shared" ref="CX6:DF6" si="11">IF(CX7="",NA(),CX7)</f>
        <v>92.37</v>
      </c>
      <c r="CY6" s="22">
        <f t="shared" si="11"/>
        <v>91.93</v>
      </c>
      <c r="CZ6" s="22">
        <f t="shared" si="11"/>
        <v>92.07</v>
      </c>
      <c r="DA6" s="22">
        <f t="shared" si="11"/>
        <v>91.86</v>
      </c>
      <c r="DB6" s="22">
        <f t="shared" si="11"/>
        <v>84.6</v>
      </c>
      <c r="DC6" s="22">
        <f t="shared" si="11"/>
        <v>84.24</v>
      </c>
      <c r="DD6" s="22">
        <f t="shared" si="11"/>
        <v>84.19</v>
      </c>
      <c r="DE6" s="22">
        <f t="shared" si="11"/>
        <v>83.93</v>
      </c>
      <c r="DF6" s="22">
        <f t="shared" si="11"/>
        <v>83.84</v>
      </c>
      <c r="DG6" s="21" t="str">
        <f>IF(DG7="","",IF(DG7="-","【-】","【"&amp;SUBSTITUTE(TEXT(DG7,"#,##0.00"),"-","△")&amp;"】"))</f>
        <v>【89.42】</v>
      </c>
      <c r="DH6" s="22">
        <f>IF(DH7="",NA(),DH7)</f>
        <v>50.05</v>
      </c>
      <c r="DI6" s="22">
        <f t="shared" ref="DI6:DQ6" si="12">IF(DI7="",NA(),DI7)</f>
        <v>50.34</v>
      </c>
      <c r="DJ6" s="22">
        <f t="shared" si="12"/>
        <v>49.28</v>
      </c>
      <c r="DK6" s="22">
        <f t="shared" si="12"/>
        <v>49.97</v>
      </c>
      <c r="DL6" s="22">
        <f t="shared" si="12"/>
        <v>50.7</v>
      </c>
      <c r="DM6" s="22">
        <f t="shared" si="12"/>
        <v>48.17</v>
      </c>
      <c r="DN6" s="22">
        <f t="shared" si="12"/>
        <v>48.83</v>
      </c>
      <c r="DO6" s="22">
        <f t="shared" si="12"/>
        <v>49.96</v>
      </c>
      <c r="DP6" s="22">
        <f t="shared" si="12"/>
        <v>50.82</v>
      </c>
      <c r="DQ6" s="22">
        <f t="shared" si="12"/>
        <v>51.82</v>
      </c>
      <c r="DR6" s="21" t="str">
        <f>IF(DR7="","",IF(DR7="-","【-】","【"&amp;SUBSTITUTE(TEXT(DR7,"#,##0.00"),"-","△")&amp;"】"))</f>
        <v>【52.02】</v>
      </c>
      <c r="DS6" s="22">
        <f>IF(DS7="",NA(),DS7)</f>
        <v>35.270000000000003</v>
      </c>
      <c r="DT6" s="22">
        <f t="shared" ref="DT6:EB6" si="13">IF(DT7="",NA(),DT7)</f>
        <v>34.909999999999997</v>
      </c>
      <c r="DU6" s="22">
        <f t="shared" si="13"/>
        <v>40.01</v>
      </c>
      <c r="DV6" s="22">
        <f t="shared" si="13"/>
        <v>41.12</v>
      </c>
      <c r="DW6" s="22">
        <f t="shared" si="13"/>
        <v>41.91</v>
      </c>
      <c r="DX6" s="22">
        <f t="shared" si="13"/>
        <v>17.12</v>
      </c>
      <c r="DY6" s="22">
        <f t="shared" si="13"/>
        <v>18.18</v>
      </c>
      <c r="DZ6" s="22">
        <f t="shared" si="13"/>
        <v>19.32</v>
      </c>
      <c r="EA6" s="22">
        <f t="shared" si="13"/>
        <v>21.16</v>
      </c>
      <c r="EB6" s="22">
        <f t="shared" si="13"/>
        <v>22.72</v>
      </c>
      <c r="EC6" s="21" t="str">
        <f>IF(EC7="","",IF(EC7="-","【-】","【"&amp;SUBSTITUTE(TEXT(EC7,"#,##0.00"),"-","△")&amp;"】"))</f>
        <v>【25.37】</v>
      </c>
      <c r="ED6" s="22">
        <f>IF(ED7="",NA(),ED7)</f>
        <v>0.4</v>
      </c>
      <c r="EE6" s="22">
        <f t="shared" ref="EE6:EM6" si="14">IF(EE7="",NA(),EE7)</f>
        <v>0.56000000000000005</v>
      </c>
      <c r="EF6" s="22">
        <f t="shared" si="14"/>
        <v>1.32</v>
      </c>
      <c r="EG6" s="22">
        <f t="shared" si="14"/>
        <v>0.7</v>
      </c>
      <c r="EH6" s="22">
        <f t="shared" si="14"/>
        <v>0.22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232378</v>
      </c>
      <c r="D7" s="24">
        <v>46</v>
      </c>
      <c r="E7" s="24">
        <v>1</v>
      </c>
      <c r="F7" s="24">
        <v>0</v>
      </c>
      <c r="G7" s="24">
        <v>1</v>
      </c>
      <c r="H7" s="24" t="s">
        <v>93</v>
      </c>
      <c r="I7" s="24" t="s">
        <v>94</v>
      </c>
      <c r="J7" s="24" t="s">
        <v>95</v>
      </c>
      <c r="K7" s="24" t="s">
        <v>96</v>
      </c>
      <c r="L7" s="24" t="s">
        <v>97</v>
      </c>
      <c r="M7" s="24" t="s">
        <v>98</v>
      </c>
      <c r="N7" s="25" t="s">
        <v>99</v>
      </c>
      <c r="O7" s="25">
        <v>85.25</v>
      </c>
      <c r="P7" s="25">
        <v>97.64</v>
      </c>
      <c r="Q7" s="25">
        <v>2585</v>
      </c>
      <c r="R7" s="25">
        <v>88756</v>
      </c>
      <c r="S7" s="25">
        <v>27.49</v>
      </c>
      <c r="T7" s="25">
        <v>3228.66</v>
      </c>
      <c r="U7" s="25">
        <v>45690</v>
      </c>
      <c r="V7" s="25">
        <v>18.25</v>
      </c>
      <c r="W7" s="25">
        <v>2503.56</v>
      </c>
      <c r="X7" s="25">
        <v>104.61</v>
      </c>
      <c r="Y7" s="25">
        <v>106.71</v>
      </c>
      <c r="Z7" s="25">
        <v>104.18</v>
      </c>
      <c r="AA7" s="25">
        <v>104.4</v>
      </c>
      <c r="AB7" s="25">
        <v>101.14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480.28</v>
      </c>
      <c r="AU7" s="25">
        <v>336.49</v>
      </c>
      <c r="AV7" s="25">
        <v>294.2</v>
      </c>
      <c r="AW7" s="25">
        <v>297.7</v>
      </c>
      <c r="AX7" s="25">
        <v>273.70999999999998</v>
      </c>
      <c r="AY7" s="25">
        <v>365.18</v>
      </c>
      <c r="AZ7" s="25">
        <v>327.77</v>
      </c>
      <c r="BA7" s="25">
        <v>338.02</v>
      </c>
      <c r="BB7" s="25">
        <v>345.94</v>
      </c>
      <c r="BC7" s="25">
        <v>329.7</v>
      </c>
      <c r="BD7" s="25">
        <v>243.36</v>
      </c>
      <c r="BE7" s="25">
        <v>82.16</v>
      </c>
      <c r="BF7" s="25">
        <v>96.97</v>
      </c>
      <c r="BG7" s="25">
        <v>113.82</v>
      </c>
      <c r="BH7" s="25">
        <v>113.59</v>
      </c>
      <c r="BI7" s="25">
        <v>114.72</v>
      </c>
      <c r="BJ7" s="25">
        <v>371.65</v>
      </c>
      <c r="BK7" s="25">
        <v>397.1</v>
      </c>
      <c r="BL7" s="25">
        <v>379.91</v>
      </c>
      <c r="BM7" s="25">
        <v>386.61</v>
      </c>
      <c r="BN7" s="25">
        <v>381.56</v>
      </c>
      <c r="BO7" s="25">
        <v>265.93</v>
      </c>
      <c r="BP7" s="25">
        <v>99.5</v>
      </c>
      <c r="BQ7" s="25">
        <v>94.53</v>
      </c>
      <c r="BR7" s="25">
        <v>98.4</v>
      </c>
      <c r="BS7" s="25">
        <v>97.91</v>
      </c>
      <c r="BT7" s="25">
        <v>94.69</v>
      </c>
      <c r="BU7" s="25">
        <v>98.77</v>
      </c>
      <c r="BV7" s="25">
        <v>95.79</v>
      </c>
      <c r="BW7" s="25">
        <v>98.3</v>
      </c>
      <c r="BX7" s="25">
        <v>93.82</v>
      </c>
      <c r="BY7" s="25">
        <v>95.04</v>
      </c>
      <c r="BZ7" s="25">
        <v>97.82</v>
      </c>
      <c r="CA7" s="25">
        <v>141.11000000000001</v>
      </c>
      <c r="CB7" s="25">
        <v>138.25</v>
      </c>
      <c r="CC7" s="25">
        <v>142.49</v>
      </c>
      <c r="CD7" s="25">
        <v>144</v>
      </c>
      <c r="CE7" s="25">
        <v>149.1</v>
      </c>
      <c r="CF7" s="25">
        <v>173.67</v>
      </c>
      <c r="CG7" s="25">
        <v>171.13</v>
      </c>
      <c r="CH7" s="25">
        <v>173.7</v>
      </c>
      <c r="CI7" s="25">
        <v>178.94</v>
      </c>
      <c r="CJ7" s="25">
        <v>180.19</v>
      </c>
      <c r="CK7" s="25">
        <v>177.56</v>
      </c>
      <c r="CL7" s="25">
        <v>75.39</v>
      </c>
      <c r="CM7" s="25">
        <v>76.739999999999995</v>
      </c>
      <c r="CN7" s="25">
        <v>75.97</v>
      </c>
      <c r="CO7" s="25">
        <v>75.05</v>
      </c>
      <c r="CP7" s="25">
        <v>74.510000000000005</v>
      </c>
      <c r="CQ7" s="25">
        <v>59.67</v>
      </c>
      <c r="CR7" s="25">
        <v>60.12</v>
      </c>
      <c r="CS7" s="25">
        <v>60.34</v>
      </c>
      <c r="CT7" s="25">
        <v>59.54</v>
      </c>
      <c r="CU7" s="25">
        <v>59.26</v>
      </c>
      <c r="CV7" s="25">
        <v>59.81</v>
      </c>
      <c r="CW7" s="25">
        <v>91.05</v>
      </c>
      <c r="CX7" s="25">
        <v>92.37</v>
      </c>
      <c r="CY7" s="25">
        <v>91.93</v>
      </c>
      <c r="CZ7" s="25">
        <v>92.07</v>
      </c>
      <c r="DA7" s="25">
        <v>91.86</v>
      </c>
      <c r="DB7" s="25">
        <v>84.6</v>
      </c>
      <c r="DC7" s="25">
        <v>84.24</v>
      </c>
      <c r="DD7" s="25">
        <v>84.19</v>
      </c>
      <c r="DE7" s="25">
        <v>83.93</v>
      </c>
      <c r="DF7" s="25">
        <v>83.84</v>
      </c>
      <c r="DG7" s="25">
        <v>89.42</v>
      </c>
      <c r="DH7" s="25">
        <v>50.05</v>
      </c>
      <c r="DI7" s="25">
        <v>50.34</v>
      </c>
      <c r="DJ7" s="25">
        <v>49.28</v>
      </c>
      <c r="DK7" s="25">
        <v>49.97</v>
      </c>
      <c r="DL7" s="25">
        <v>50.7</v>
      </c>
      <c r="DM7" s="25">
        <v>48.17</v>
      </c>
      <c r="DN7" s="25">
        <v>48.83</v>
      </c>
      <c r="DO7" s="25">
        <v>49.96</v>
      </c>
      <c r="DP7" s="25">
        <v>50.82</v>
      </c>
      <c r="DQ7" s="25">
        <v>51.82</v>
      </c>
      <c r="DR7" s="25">
        <v>52.02</v>
      </c>
      <c r="DS7" s="25">
        <v>35.270000000000003</v>
      </c>
      <c r="DT7" s="25">
        <v>34.909999999999997</v>
      </c>
      <c r="DU7" s="25">
        <v>40.01</v>
      </c>
      <c r="DV7" s="25">
        <v>41.12</v>
      </c>
      <c r="DW7" s="25">
        <v>41.91</v>
      </c>
      <c r="DX7" s="25">
        <v>17.12</v>
      </c>
      <c r="DY7" s="25">
        <v>18.18</v>
      </c>
      <c r="DZ7" s="25">
        <v>19.32</v>
      </c>
      <c r="EA7" s="25">
        <v>21.16</v>
      </c>
      <c r="EB7" s="25">
        <v>22.72</v>
      </c>
      <c r="EC7" s="25">
        <v>25.37</v>
      </c>
      <c r="ED7" s="25">
        <v>0.4</v>
      </c>
      <c r="EE7" s="25">
        <v>0.56000000000000005</v>
      </c>
      <c r="EF7" s="25">
        <v>1.32</v>
      </c>
      <c r="EG7" s="25">
        <v>0.7</v>
      </c>
      <c r="EH7" s="25">
        <v>0.22</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2025-01-24T06:50:43Z</dcterms:created>
  <dcterms:modified xsi:type="dcterms:W3CDTF">2025-02-11T23:31:54Z</dcterms:modified>
  <cp:category/>
</cp:coreProperties>
</file>