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3 公共下水道\"/>
    </mc:Choice>
  </mc:AlternateContent>
  <xr:revisionPtr revIDLastSave="0" documentId="13_ncr:1_{DE253884-4BFF-4010-8B80-8CEF6EA1DC14}" xr6:coauthVersionLast="47" xr6:coauthVersionMax="47" xr10:uidLastSave="{00000000-0000-0000-0000-000000000000}"/>
  <workbookProtection workbookAlgorithmName="SHA-512" workbookHashValue="Vo2PuxwAy+giq9uaAWVeYkMJX+XBolGFl/lMrrMNfoQL2U9GooIWL632hF78nUiUKZJeGKZ2oicDr6SYOcZUSA==" workbookSaltValue="Xp7V43yP7VKgg2s4iU/mLw==" workbookSpinCount="100000" lockStructure="1"/>
  <bookViews>
    <workbookView xWindow="-110" yWindow="-110" windowWidth="22780" windowHeight="146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F85" i="4"/>
  <c r="AT10" i="4"/>
  <c r="AL10" i="4"/>
  <c r="I10" i="4"/>
  <c r="AL8" i="4"/>
</calcChain>
</file>

<file path=xl/sharedStrings.xml><?xml version="1.0" encoding="utf-8"?>
<sst xmlns="http://schemas.openxmlformats.org/spreadsheetml/2006/main" count="236" uniqueCount="115">
  <si>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</si>
  <si>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</si>
  <si>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</si>
  <si>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</si>
  <si>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</si>
  <si>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</si>
  <si>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</si>
  <si>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</si>
  <si>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</si>
  <si>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</si>
  <si>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</si>
  <si>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</si>
  <si>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</si>
  <si>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</si>
  <si>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</si>
  <si>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</si>
  <si>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</si>
  <si>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</si>
  <si>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</si>
  <si>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</si>
  <si>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</si>
  <si>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</si>
  <si>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</si>
  <si>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</si>
  <si>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</si>
  <si>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</si>
  <si>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</si>
  <si>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</si>
  <si>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</si>
  <si>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</si>
  <si>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</si>
  <si>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</si>
  <si>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</si>
  <si>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</si>
  <si>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</si>
  <si>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</si>
  <si>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</si>
  <si>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</si>
  <si>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</si>
  <si>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</si>
  <si>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</si>
  <si>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</si>
  <si>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</si>
  <si>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</si>
  <si>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</si>
  <si>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</si>
  <si>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</si>
  <si>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</si>
  <si>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</si>
  <si>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</si>
  <si>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</si>
  <si>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</si>
  <si>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</si>
  <si>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</si>
  <si>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</si>
  <si>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</si>
  <si>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</si>
  <si>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</si>
  <si>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</si>
  <si>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</si>
  <si>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</si>
  <si>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</si>
  <si>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</si>
  <si>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</si>
  <si>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</si>
  <si>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</si>
  <si>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</si>
  <si>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</si>
  <si>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</si>
  <si>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</si>
  <si>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</si>
  <si>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</si>
  <si>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</si>
  <si>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</si>
  <si>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</si>
  <si>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</si>
  <si>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</si>
  <si>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</si>
  <si>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</si>
  <si>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</si>
  <si>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</si>
  <si>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</si>
  <si>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</si>
  <si>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</si>
  <si>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</si>
  <si>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</si>
  <si>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</si>
  <si>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</si>
  <si>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</si>
  <si>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</si>
  <si>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</si>
  <si>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</si>
  <si>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</si>
  <si>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</si>
  <si>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</si>
  <si>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</si>
  <si>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あま市</t>
  </si>
  <si>
    <t>法適用</t>
  </si>
  <si>
    <t>下水道事業</t>
  </si>
  <si>
    <t>公共下水道</t>
  </si>
  <si>
    <t>Bc2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</si>
  <si>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</si>
  <si>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</si>
  <si>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</si>
  <si>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</si>
  <si>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</si>
  <si>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</si>
  <si>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</si>
  <si>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</si>
  <si>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</si>
  <si>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</si>
  <si>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</si>
  <si>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あま市公共下水道事業は、先行投資型の事業で、平成16年度に事業着手し、整備済みの区域から平成21年度に供用を開始し、現在も下水道施設（管きょ等）の整備を進めており、整備途上にある。
　そのため、一般会計からの繰入金、国庫補助金及び下水道整備に伴う企業債に依存している状況にある。
　毎年度供用開始面積を拡大しているものの、近年においては財源確保が厳しいことから単年度の整備及び供用開始面積は縮小傾向にある。
　令和元年度より企業会計に移行し、経営分析を行ったところ、
　①「経常収支比率」は単年度で赤字の結果となっている。これは、減価償却費の財源不足によるものである。
　②「累積欠損金比率」③「流動比率」⑤「経費回収率」⑥「汚水処理原価」については、先行投資型の事業で下水道普及率が約36.9％と整備途上にあり、接続率も低いことから、十分な使用料収入の確保が可能な事業規模に達していないことが、数値の要因と考えられる。
　④「企業債残高対事業規模比率」については、企業債の元金償還は一般会計が負担することとなっているため、数値は0となっている。
　⑦「施設利用率」については、該当する施設がないため、数値はない。
　⑧「水洗化率」については、水洗便所設置人口は増加しているが、年度末に供用開始区域を拡大するため、年度末の水洗化率は低くなっている。今後も、供用開始区域を拡大していくため、水洗化率は横ばいに近い形で推移していくと推測される。</t>
    <phoneticPr fontId="4"/>
  </si>
  <si>
    <t>　供用開始から時間が経過しておらず、法定耐用年数を経過した管路が無いため、現在のところ、老朽化の状況分析は特に行っておりません。</t>
    <phoneticPr fontId="4"/>
  </si>
  <si>
    <t>　分析結果より、いくつかの課題がある中、重点的に取り組まなければならないことは、下水道接続人口の増加による下水道使用料収入を向上させることである。
　そのために、令和２年度に策定した経営戦略に沿り、維持管理業務や事務の効率化と低コスト技術の導入による建設費のコスト縮減に取り組み、整備及び供用開始面積の拡大に努める。
　また、供用開始区域内の下水道未接続者への接続促進を行い、使用料収入・経費回収率・水洗化率の向上に取り組み、積極的な経営改善を進める。
　当面の目標として、将来人口の見通しや投資効果を鑑み、「あま市公共下水道重点アクションプラン」に基づき、効率かつ迅速に未整備区域を優先し整備を行い、下水道接続人口の増加による下水道使用料収入を向上させる。　
　なお、現経営戦略については進捗管理等に努め、令和７年度に、計画と実績の乖離及びその原因分析を含めた見直しを行う。</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</si>
</sst>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F5A-4B1B-8C32-86454245749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0.03</c:v>
                </c:pt>
                <c:pt idx="2">
                  <c:v>0.05</c:v>
                </c:pt>
                <c:pt idx="3">
                  <c:v>0.05</c:v>
                </c:pt>
                <c:pt idx="4">
                  <c:v>0.01</c:v>
                </c:pt>
              </c:numCache>
            </c:numRef>
          </c:val>
          <c:smooth val="0"/>
          <c:extLst>
            <c:ext xmlns:c16="http://schemas.microsoft.com/office/drawing/2014/chart" uri="{C3380CC4-5D6E-409C-BE32-E72D297353CC}">
              <c16:uniqueId val="{00000001-EF5A-4B1B-8C32-86454245749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A80-4A85-A8C9-953939B38FF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41.81</c:v>
                </c:pt>
                <c:pt idx="1">
                  <c:v>44.35</c:v>
                </c:pt>
                <c:pt idx="2">
                  <c:v>45.46</c:v>
                </c:pt>
                <c:pt idx="3">
                  <c:v>55.27</c:v>
                </c:pt>
                <c:pt idx="4">
                  <c:v>48.96</c:v>
                </c:pt>
              </c:numCache>
            </c:numRef>
          </c:val>
          <c:smooth val="0"/>
          <c:extLst>
            <c:ext xmlns:c16="http://schemas.microsoft.com/office/drawing/2014/chart" uri="{C3380CC4-5D6E-409C-BE32-E72D297353CC}">
              <c16:uniqueId val="{00000001-5A80-4A85-A8C9-953939B38FF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62.07</c:v>
                </c:pt>
                <c:pt idx="1">
                  <c:v>64</c:v>
                </c:pt>
                <c:pt idx="2">
                  <c:v>66.849999999999994</c:v>
                </c:pt>
                <c:pt idx="3">
                  <c:v>65.849999999999994</c:v>
                </c:pt>
                <c:pt idx="4">
                  <c:v>69.33</c:v>
                </c:pt>
              </c:numCache>
            </c:numRef>
          </c:val>
          <c:extLst>
            <c:ext xmlns:c16="http://schemas.microsoft.com/office/drawing/2014/chart" uri="{C3380CC4-5D6E-409C-BE32-E72D297353CC}">
              <c16:uniqueId val="{00000000-E3CB-4370-B87A-31281DCFCE7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63.54</c:v>
                </c:pt>
                <c:pt idx="1">
                  <c:v>63.65</c:v>
                </c:pt>
                <c:pt idx="2">
                  <c:v>62.48</c:v>
                </c:pt>
                <c:pt idx="3">
                  <c:v>88.12</c:v>
                </c:pt>
                <c:pt idx="4">
                  <c:v>87.38</c:v>
                </c:pt>
              </c:numCache>
            </c:numRef>
          </c:val>
          <c:smooth val="0"/>
          <c:extLst>
            <c:ext xmlns:c16="http://schemas.microsoft.com/office/drawing/2014/chart" uri="{C3380CC4-5D6E-409C-BE32-E72D297353CC}">
              <c16:uniqueId val="{00000001-E3CB-4370-B87A-31281DCFCE7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74.72</c:v>
                </c:pt>
                <c:pt idx="1">
                  <c:v>79.92</c:v>
                </c:pt>
                <c:pt idx="2">
                  <c:v>90.57</c:v>
                </c:pt>
                <c:pt idx="3">
                  <c:v>97.23</c:v>
                </c:pt>
                <c:pt idx="4">
                  <c:v>97.82</c:v>
                </c:pt>
              </c:numCache>
            </c:numRef>
          </c:val>
          <c:extLst>
            <c:ext xmlns:c16="http://schemas.microsoft.com/office/drawing/2014/chart" uri="{C3380CC4-5D6E-409C-BE32-E72D297353CC}">
              <c16:uniqueId val="{00000000-20E1-4039-BA10-2F1AF287CCC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101.29</c:v>
                </c:pt>
                <c:pt idx="1">
                  <c:v>105.2</c:v>
                </c:pt>
                <c:pt idx="2">
                  <c:v>102.6</c:v>
                </c:pt>
                <c:pt idx="3">
                  <c:v>102.1</c:v>
                </c:pt>
                <c:pt idx="4">
                  <c:v>103.89</c:v>
                </c:pt>
              </c:numCache>
            </c:numRef>
          </c:val>
          <c:smooth val="0"/>
          <c:extLst>
            <c:ext xmlns:c16="http://schemas.microsoft.com/office/drawing/2014/chart" uri="{C3380CC4-5D6E-409C-BE32-E72D297353CC}">
              <c16:uniqueId val="{00000001-20E1-4039-BA10-2F1AF287CCC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2.54</c:v>
                </c:pt>
                <c:pt idx="1">
                  <c:v>4.76</c:v>
                </c:pt>
                <c:pt idx="2">
                  <c:v>7</c:v>
                </c:pt>
                <c:pt idx="3">
                  <c:v>8.73</c:v>
                </c:pt>
                <c:pt idx="4">
                  <c:v>10.53</c:v>
                </c:pt>
              </c:numCache>
            </c:numRef>
          </c:val>
          <c:extLst>
            <c:ext xmlns:c16="http://schemas.microsoft.com/office/drawing/2014/chart" uri="{C3380CC4-5D6E-409C-BE32-E72D297353CC}">
              <c16:uniqueId val="{00000000-839C-408C-B269-6FD2B026FF7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4.83</c:v>
                </c:pt>
                <c:pt idx="1">
                  <c:v>6.42</c:v>
                </c:pt>
                <c:pt idx="2">
                  <c:v>8.2799999999999994</c:v>
                </c:pt>
                <c:pt idx="3">
                  <c:v>19.68</c:v>
                </c:pt>
                <c:pt idx="4">
                  <c:v>18.239999999999998</c:v>
                </c:pt>
              </c:numCache>
            </c:numRef>
          </c:val>
          <c:smooth val="0"/>
          <c:extLst>
            <c:ext xmlns:c16="http://schemas.microsoft.com/office/drawing/2014/chart" uri="{C3380CC4-5D6E-409C-BE32-E72D297353CC}">
              <c16:uniqueId val="{00000001-839C-408C-B269-6FD2B026FF7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1A4-4B39-BF8C-6AB90ECAA5F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0.16</c:v>
                </c:pt>
                <c:pt idx="4">
                  <c:v>0</c:v>
                </c:pt>
              </c:numCache>
            </c:numRef>
          </c:val>
          <c:smooth val="0"/>
          <c:extLst>
            <c:ext xmlns:c16="http://schemas.microsoft.com/office/drawing/2014/chart" uri="{C3380CC4-5D6E-409C-BE32-E72D297353CC}">
              <c16:uniqueId val="{00000001-E1A4-4B39-BF8C-6AB90ECAA5F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115.91</c:v>
                </c:pt>
                <c:pt idx="1">
                  <c:v>188.94</c:v>
                </c:pt>
                <c:pt idx="2">
                  <c:v>205.93</c:v>
                </c:pt>
                <c:pt idx="3">
                  <c:v>212.33</c:v>
                </c:pt>
                <c:pt idx="4">
                  <c:v>212.61</c:v>
                </c:pt>
              </c:numCache>
            </c:numRef>
          </c:val>
          <c:extLst>
            <c:ext xmlns:c16="http://schemas.microsoft.com/office/drawing/2014/chart" uri="{C3380CC4-5D6E-409C-BE32-E72D297353CC}">
              <c16:uniqueId val="{00000000-AA01-48B6-BABC-551C7A2DF49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46.03</c:v>
                </c:pt>
                <c:pt idx="1">
                  <c:v>47.88</c:v>
                </c:pt>
                <c:pt idx="2">
                  <c:v>55.31</c:v>
                </c:pt>
                <c:pt idx="3">
                  <c:v>11.99</c:v>
                </c:pt>
                <c:pt idx="4">
                  <c:v>23.78</c:v>
                </c:pt>
              </c:numCache>
            </c:numRef>
          </c:val>
          <c:smooth val="0"/>
          <c:extLst>
            <c:ext xmlns:c16="http://schemas.microsoft.com/office/drawing/2014/chart" uri="{C3380CC4-5D6E-409C-BE32-E72D297353CC}">
              <c16:uniqueId val="{00000001-AA01-48B6-BABC-551C7A2DF49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39.119999999999997</c:v>
                </c:pt>
                <c:pt idx="1">
                  <c:v>68.02</c:v>
                </c:pt>
                <c:pt idx="2">
                  <c:v>82.84</c:v>
                </c:pt>
                <c:pt idx="3">
                  <c:v>100.08</c:v>
                </c:pt>
                <c:pt idx="4">
                  <c:v>109.76</c:v>
                </c:pt>
              </c:numCache>
            </c:numRef>
          </c:val>
          <c:extLst>
            <c:ext xmlns:c16="http://schemas.microsoft.com/office/drawing/2014/chart" uri="{C3380CC4-5D6E-409C-BE32-E72D297353CC}">
              <c16:uniqueId val="{00000000-7392-461D-B6CF-F82F6772A07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159.65</c:v>
                </c:pt>
                <c:pt idx="1">
                  <c:v>151.49</c:v>
                </c:pt>
                <c:pt idx="2">
                  <c:v>123.63</c:v>
                </c:pt>
                <c:pt idx="3">
                  <c:v>77.69</c:v>
                </c:pt>
                <c:pt idx="4">
                  <c:v>105.69</c:v>
                </c:pt>
              </c:numCache>
            </c:numRef>
          </c:val>
          <c:smooth val="0"/>
          <c:extLst>
            <c:ext xmlns:c16="http://schemas.microsoft.com/office/drawing/2014/chart" uri="{C3380CC4-5D6E-409C-BE32-E72D297353CC}">
              <c16:uniqueId val="{00000001-7392-461D-B6CF-F82F6772A07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851-4052-AFA5-5E190DC0A3E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2154.8200000000002</c:v>
                </c:pt>
                <c:pt idx="1">
                  <c:v>2103.92</c:v>
                </c:pt>
                <c:pt idx="2">
                  <c:v>2411.29</c:v>
                </c:pt>
                <c:pt idx="3">
                  <c:v>909.2</c:v>
                </c:pt>
                <c:pt idx="4">
                  <c:v>918.51</c:v>
                </c:pt>
              </c:numCache>
            </c:numRef>
          </c:val>
          <c:smooth val="0"/>
          <c:extLst>
            <c:ext xmlns:c16="http://schemas.microsoft.com/office/drawing/2014/chart" uri="{C3380CC4-5D6E-409C-BE32-E72D297353CC}">
              <c16:uniqueId val="{00000001-E851-4052-AFA5-5E190DC0A3E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47.34</c:v>
                </c:pt>
                <c:pt idx="1">
                  <c:v>88.29</c:v>
                </c:pt>
                <c:pt idx="2">
                  <c:v>87.99</c:v>
                </c:pt>
                <c:pt idx="3">
                  <c:v>88.54</c:v>
                </c:pt>
                <c:pt idx="4">
                  <c:v>88.86</c:v>
                </c:pt>
              </c:numCache>
            </c:numRef>
          </c:val>
          <c:extLst>
            <c:ext xmlns:c16="http://schemas.microsoft.com/office/drawing/2014/chart" uri="{C3380CC4-5D6E-409C-BE32-E72D297353CC}">
              <c16:uniqueId val="{00000000-42C0-413E-BC29-A846E8BBA81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73.63</c:v>
                </c:pt>
                <c:pt idx="1">
                  <c:v>83.47</c:v>
                </c:pt>
                <c:pt idx="2">
                  <c:v>79.77</c:v>
                </c:pt>
                <c:pt idx="3">
                  <c:v>84.23</c:v>
                </c:pt>
                <c:pt idx="4">
                  <c:v>82.72</c:v>
                </c:pt>
              </c:numCache>
            </c:numRef>
          </c:val>
          <c:smooth val="0"/>
          <c:extLst>
            <c:ext xmlns:c16="http://schemas.microsoft.com/office/drawing/2014/chart" uri="{C3380CC4-5D6E-409C-BE32-E72D297353CC}">
              <c16:uniqueId val="{00000001-42C0-413E-BC29-A846E8BBA81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281.37</c:v>
                </c:pt>
                <c:pt idx="1">
                  <c:v>150</c:v>
                </c:pt>
                <c:pt idx="2">
                  <c:v>150</c:v>
                </c:pt>
                <c:pt idx="3">
                  <c:v>150</c:v>
                </c:pt>
                <c:pt idx="4">
                  <c:v>150</c:v>
                </c:pt>
              </c:numCache>
            </c:numRef>
          </c:val>
          <c:extLst>
            <c:ext xmlns:c16="http://schemas.microsoft.com/office/drawing/2014/chart" uri="{C3380CC4-5D6E-409C-BE32-E72D297353CC}">
              <c16:uniqueId val="{00000000-C530-4EF2-A39F-4881B592817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193.18</c:v>
                </c:pt>
                <c:pt idx="1">
                  <c:v>171.43</c:v>
                </c:pt>
                <c:pt idx="2">
                  <c:v>181.45</c:v>
                </c:pt>
                <c:pt idx="3">
                  <c:v>153.13999999999999</c:v>
                </c:pt>
                <c:pt idx="4">
                  <c:v>157.16</c:v>
                </c:pt>
              </c:numCache>
            </c:numRef>
          </c:val>
          <c:smooth val="0"/>
          <c:extLst>
            <c:ext xmlns:c16="http://schemas.microsoft.com/office/drawing/2014/chart" uri="{C3380CC4-5D6E-409C-BE32-E72D297353CC}">
              <c16:uniqueId val="{00000001-C530-4EF2-A39F-4881B592817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愛知県　あま市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Bc2</v>
      </c>
      <c r="X8" s="34"/>
      <c r="Y8" s="34"/>
      <c r="Z8" s="34"/>
      <c r="AA8" s="34"/>
      <c r="AB8" s="34"/>
      <c r="AC8" s="34"/>
      <c r="AD8" s="35" t="str">
        <f>データ!$M$6</f>
        <v>非設置</v>
      </c>
      <c r="AE8" s="35"/>
      <c r="AF8" s="35"/>
      <c r="AG8" s="35"/>
      <c r="AH8" s="35"/>
      <c r="AI8" s="35"/>
      <c r="AJ8" s="35"/>
      <c r="AK8" s="3"/>
      <c r="AL8" s="36">
        <f>データ!S6</f>
        <v>88756</v>
      </c>
      <c r="AM8" s="36"/>
      <c r="AN8" s="36"/>
      <c r="AO8" s="36"/>
      <c r="AP8" s="36"/>
      <c r="AQ8" s="36"/>
      <c r="AR8" s="36"/>
      <c r="AS8" s="36"/>
      <c r="AT8" s="37">
        <f>データ!T6</f>
        <v>27.49</v>
      </c>
      <c r="AU8" s="37"/>
      <c r="AV8" s="37"/>
      <c r="AW8" s="37"/>
      <c r="AX8" s="37"/>
      <c r="AY8" s="37"/>
      <c r="AZ8" s="37"/>
      <c r="BA8" s="37"/>
      <c r="BB8" s="37">
        <f>データ!U6</f>
        <v>3228.66</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f>データ!O6</f>
        <v>58.5</v>
      </c>
      <c r="J10" s="37"/>
      <c r="K10" s="37"/>
      <c r="L10" s="37"/>
      <c r="M10" s="37"/>
      <c r="N10" s="37"/>
      <c r="O10" s="37"/>
      <c r="P10" s="37">
        <f>データ!P6</f>
        <v>36.869999999999997</v>
      </c>
      <c r="Q10" s="37"/>
      <c r="R10" s="37"/>
      <c r="S10" s="37"/>
      <c r="T10" s="37"/>
      <c r="U10" s="37"/>
      <c r="V10" s="37"/>
      <c r="W10" s="37">
        <f>データ!Q6</f>
        <v>89.3</v>
      </c>
      <c r="X10" s="37"/>
      <c r="Y10" s="37"/>
      <c r="Z10" s="37"/>
      <c r="AA10" s="37"/>
      <c r="AB10" s="37"/>
      <c r="AC10" s="37"/>
      <c r="AD10" s="36">
        <f>データ!R6</f>
        <v>2640</v>
      </c>
      <c r="AE10" s="36"/>
      <c r="AF10" s="36"/>
      <c r="AG10" s="36"/>
      <c r="AH10" s="36"/>
      <c r="AI10" s="36"/>
      <c r="AJ10" s="36"/>
      <c r="AK10" s="2"/>
      <c r="AL10" s="36">
        <f>データ!V6</f>
        <v>32640</v>
      </c>
      <c r="AM10" s="36"/>
      <c r="AN10" s="36"/>
      <c r="AO10" s="36"/>
      <c r="AP10" s="36"/>
      <c r="AQ10" s="36"/>
      <c r="AR10" s="36"/>
      <c r="AS10" s="36"/>
      <c r="AT10" s="37">
        <f>データ!W6</f>
        <v>5.4</v>
      </c>
      <c r="AU10" s="37"/>
      <c r="AV10" s="37"/>
      <c r="AW10" s="37"/>
      <c r="AX10" s="37"/>
      <c r="AY10" s="37"/>
      <c r="AZ10" s="37"/>
      <c r="BA10" s="37"/>
      <c r="BB10" s="37">
        <f>データ!X6</f>
        <v>6044.44</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112</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6pkuwAicNNu80VTeKWkb5yixzSVy9m9P8YHyLXxGOecAzJIuosxJKGq4j/Ku/3LrIE0KLcOLf5o8GUzj7hyQRQ==" saltValue="iw6oVLtrA03zrSWTedHIz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232378</v>
      </c>
      <c r="D6" s="19">
        <f t="shared" si="3"/>
        <v>46</v>
      </c>
      <c r="E6" s="19">
        <f t="shared" si="3"/>
        <v>17</v>
      </c>
      <c r="F6" s="19">
        <f t="shared" si="3"/>
        <v>1</v>
      </c>
      <c r="G6" s="19">
        <f t="shared" si="3"/>
        <v>0</v>
      </c>
      <c r="H6" s="19" t="str">
        <f t="shared" si="3"/>
        <v>愛知県　あま市</v>
      </c>
      <c r="I6" s="19" t="str">
        <f t="shared" si="3"/>
        <v>法適用</v>
      </c>
      <c r="J6" s="19" t="str">
        <f t="shared" si="3"/>
        <v>下水道事業</v>
      </c>
      <c r="K6" s="19" t="str">
        <f t="shared" si="3"/>
        <v>公共下水道</v>
      </c>
      <c r="L6" s="19" t="str">
        <f t="shared" si="3"/>
        <v>Bc2</v>
      </c>
      <c r="M6" s="19" t="str">
        <f t="shared" si="3"/>
        <v>非設置</v>
      </c>
      <c r="N6" s="20" t="str">
        <f t="shared" si="3"/>
        <v>-</v>
      </c>
      <c r="O6" s="20">
        <f t="shared" si="3"/>
        <v>58.5</v>
      </c>
      <c r="P6" s="20">
        <f t="shared" si="3"/>
        <v>36.869999999999997</v>
      </c>
      <c r="Q6" s="20">
        <f t="shared" si="3"/>
        <v>89.3</v>
      </c>
      <c r="R6" s="20">
        <f t="shared" si="3"/>
        <v>2640</v>
      </c>
      <c r="S6" s="20">
        <f t="shared" si="3"/>
        <v>88756</v>
      </c>
      <c r="T6" s="20">
        <f t="shared" si="3"/>
        <v>27.49</v>
      </c>
      <c r="U6" s="20">
        <f t="shared" si="3"/>
        <v>3228.66</v>
      </c>
      <c r="V6" s="20">
        <f t="shared" si="3"/>
        <v>32640</v>
      </c>
      <c r="W6" s="20">
        <f t="shared" si="3"/>
        <v>5.4</v>
      </c>
      <c r="X6" s="20">
        <f t="shared" si="3"/>
        <v>6044.44</v>
      </c>
      <c r="Y6" s="21">
        <f>IF(Y7="",NA(),Y7)</f>
        <v>74.72</v>
      </c>
      <c r="Z6" s="21">
        <f t="shared" ref="Z6:AH6" si="4">IF(Z7="",NA(),Z7)</f>
        <v>79.92</v>
      </c>
      <c r="AA6" s="21">
        <f t="shared" si="4"/>
        <v>90.57</v>
      </c>
      <c r="AB6" s="21">
        <f t="shared" si="4"/>
        <v>97.23</v>
      </c>
      <c r="AC6" s="21">
        <f t="shared" si="4"/>
        <v>97.82</v>
      </c>
      <c r="AD6" s="21">
        <f t="shared" si="4"/>
        <v>101.29</v>
      </c>
      <c r="AE6" s="21">
        <f t="shared" si="4"/>
        <v>105.2</v>
      </c>
      <c r="AF6" s="21">
        <f t="shared" si="4"/>
        <v>102.6</v>
      </c>
      <c r="AG6" s="21">
        <f t="shared" si="4"/>
        <v>102.1</v>
      </c>
      <c r="AH6" s="21">
        <f t="shared" si="4"/>
        <v>103.89</v>
      </c>
      <c r="AI6" s="20" t="str">
        <f>IF(AI7="","",IF(AI7="-","【-】","【"&amp;SUBSTITUTE(TEXT(AI7,"#,##0.00"),"-","△")&amp;"】"))</f>
        <v>【105.91】</v>
      </c>
      <c r="AJ6" s="21">
        <f>IF(AJ7="",NA(),AJ7)</f>
        <v>115.91</v>
      </c>
      <c r="AK6" s="21">
        <f t="shared" ref="AK6:AS6" si="5">IF(AK7="",NA(),AK7)</f>
        <v>188.94</v>
      </c>
      <c r="AL6" s="21">
        <f t="shared" si="5"/>
        <v>205.93</v>
      </c>
      <c r="AM6" s="21">
        <f t="shared" si="5"/>
        <v>212.33</v>
      </c>
      <c r="AN6" s="21">
        <f t="shared" si="5"/>
        <v>212.61</v>
      </c>
      <c r="AO6" s="21">
        <f t="shared" si="5"/>
        <v>46.03</v>
      </c>
      <c r="AP6" s="21">
        <f t="shared" si="5"/>
        <v>47.88</v>
      </c>
      <c r="AQ6" s="21">
        <f t="shared" si="5"/>
        <v>55.31</v>
      </c>
      <c r="AR6" s="21">
        <f t="shared" si="5"/>
        <v>11.99</v>
      </c>
      <c r="AS6" s="21">
        <f t="shared" si="5"/>
        <v>23.78</v>
      </c>
      <c r="AT6" s="20" t="str">
        <f>IF(AT7="","",IF(AT7="-","【-】","【"&amp;SUBSTITUTE(TEXT(AT7,"#,##0.00"),"-","△")&amp;"】"))</f>
        <v>【3.03】</v>
      </c>
      <c r="AU6" s="21">
        <f>IF(AU7="",NA(),AU7)</f>
        <v>39.119999999999997</v>
      </c>
      <c r="AV6" s="21">
        <f t="shared" ref="AV6:BD6" si="6">IF(AV7="",NA(),AV7)</f>
        <v>68.02</v>
      </c>
      <c r="AW6" s="21">
        <f t="shared" si="6"/>
        <v>82.84</v>
      </c>
      <c r="AX6" s="21">
        <f t="shared" si="6"/>
        <v>100.08</v>
      </c>
      <c r="AY6" s="21">
        <f t="shared" si="6"/>
        <v>109.76</v>
      </c>
      <c r="AZ6" s="21">
        <f t="shared" si="6"/>
        <v>159.65</v>
      </c>
      <c r="BA6" s="21">
        <f t="shared" si="6"/>
        <v>151.49</v>
      </c>
      <c r="BB6" s="21">
        <f t="shared" si="6"/>
        <v>123.63</v>
      </c>
      <c r="BC6" s="21">
        <f t="shared" si="6"/>
        <v>77.69</v>
      </c>
      <c r="BD6" s="21">
        <f t="shared" si="6"/>
        <v>105.69</v>
      </c>
      <c r="BE6" s="20" t="str">
        <f>IF(BE7="","",IF(BE7="-","【-】","【"&amp;SUBSTITUTE(TEXT(BE7,"#,##0.00"),"-","△")&amp;"】"))</f>
        <v>【78.43】</v>
      </c>
      <c r="BF6" s="20">
        <f>IF(BF7="",NA(),BF7)</f>
        <v>0</v>
      </c>
      <c r="BG6" s="20">
        <f t="shared" ref="BG6:BO6" si="7">IF(BG7="",NA(),BG7)</f>
        <v>0</v>
      </c>
      <c r="BH6" s="20">
        <f t="shared" si="7"/>
        <v>0</v>
      </c>
      <c r="BI6" s="20">
        <f t="shared" si="7"/>
        <v>0</v>
      </c>
      <c r="BJ6" s="20">
        <f t="shared" si="7"/>
        <v>0</v>
      </c>
      <c r="BK6" s="21">
        <f t="shared" si="7"/>
        <v>2154.8200000000002</v>
      </c>
      <c r="BL6" s="21">
        <f t="shared" si="7"/>
        <v>2103.92</v>
      </c>
      <c r="BM6" s="21">
        <f t="shared" si="7"/>
        <v>2411.29</v>
      </c>
      <c r="BN6" s="21">
        <f t="shared" si="7"/>
        <v>909.2</v>
      </c>
      <c r="BO6" s="21">
        <f t="shared" si="7"/>
        <v>918.51</v>
      </c>
      <c r="BP6" s="20" t="str">
        <f>IF(BP7="","",IF(BP7="-","【-】","【"&amp;SUBSTITUTE(TEXT(BP7,"#,##0.00"),"-","△")&amp;"】"))</f>
        <v>【630.82】</v>
      </c>
      <c r="BQ6" s="21">
        <f>IF(BQ7="",NA(),BQ7)</f>
        <v>47.34</v>
      </c>
      <c r="BR6" s="21">
        <f t="shared" ref="BR6:BZ6" si="8">IF(BR7="",NA(),BR7)</f>
        <v>88.29</v>
      </c>
      <c r="BS6" s="21">
        <f t="shared" si="8"/>
        <v>87.99</v>
      </c>
      <c r="BT6" s="21">
        <f t="shared" si="8"/>
        <v>88.54</v>
      </c>
      <c r="BU6" s="21">
        <f t="shared" si="8"/>
        <v>88.86</v>
      </c>
      <c r="BV6" s="21">
        <f t="shared" si="8"/>
        <v>73.63</v>
      </c>
      <c r="BW6" s="21">
        <f t="shared" si="8"/>
        <v>83.47</v>
      </c>
      <c r="BX6" s="21">
        <f t="shared" si="8"/>
        <v>79.77</v>
      </c>
      <c r="BY6" s="21">
        <f t="shared" si="8"/>
        <v>84.23</v>
      </c>
      <c r="BZ6" s="21">
        <f t="shared" si="8"/>
        <v>82.72</v>
      </c>
      <c r="CA6" s="20" t="str">
        <f>IF(CA7="","",IF(CA7="-","【-】","【"&amp;SUBSTITUTE(TEXT(CA7,"#,##0.00"),"-","△")&amp;"】"))</f>
        <v>【97.81】</v>
      </c>
      <c r="CB6" s="21">
        <f>IF(CB7="",NA(),CB7)</f>
        <v>281.37</v>
      </c>
      <c r="CC6" s="21">
        <f t="shared" ref="CC6:CK6" si="9">IF(CC7="",NA(),CC7)</f>
        <v>150</v>
      </c>
      <c r="CD6" s="21">
        <f t="shared" si="9"/>
        <v>150</v>
      </c>
      <c r="CE6" s="21">
        <f t="shared" si="9"/>
        <v>150</v>
      </c>
      <c r="CF6" s="21">
        <f t="shared" si="9"/>
        <v>150</v>
      </c>
      <c r="CG6" s="21">
        <f t="shared" si="9"/>
        <v>193.18</v>
      </c>
      <c r="CH6" s="21">
        <f t="shared" si="9"/>
        <v>171.43</v>
      </c>
      <c r="CI6" s="21">
        <f t="shared" si="9"/>
        <v>181.45</v>
      </c>
      <c r="CJ6" s="21">
        <f t="shared" si="9"/>
        <v>153.13999999999999</v>
      </c>
      <c r="CK6" s="21">
        <f t="shared" si="9"/>
        <v>157.16</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41.81</v>
      </c>
      <c r="CS6" s="21">
        <f t="shared" si="10"/>
        <v>44.35</v>
      </c>
      <c r="CT6" s="21">
        <f t="shared" si="10"/>
        <v>45.46</v>
      </c>
      <c r="CU6" s="21">
        <f t="shared" si="10"/>
        <v>55.27</v>
      </c>
      <c r="CV6" s="21">
        <f t="shared" si="10"/>
        <v>48.96</v>
      </c>
      <c r="CW6" s="20" t="str">
        <f>IF(CW7="","",IF(CW7="-","【-】","【"&amp;SUBSTITUTE(TEXT(CW7,"#,##0.00"),"-","△")&amp;"】"))</f>
        <v>【58.94】</v>
      </c>
      <c r="CX6" s="21">
        <f>IF(CX7="",NA(),CX7)</f>
        <v>62.07</v>
      </c>
      <c r="CY6" s="21">
        <f t="shared" ref="CY6:DG6" si="11">IF(CY7="",NA(),CY7)</f>
        <v>64</v>
      </c>
      <c r="CZ6" s="21">
        <f t="shared" si="11"/>
        <v>66.849999999999994</v>
      </c>
      <c r="DA6" s="21">
        <f t="shared" si="11"/>
        <v>65.849999999999994</v>
      </c>
      <c r="DB6" s="21">
        <f t="shared" si="11"/>
        <v>69.33</v>
      </c>
      <c r="DC6" s="21">
        <f t="shared" si="11"/>
        <v>63.54</v>
      </c>
      <c r="DD6" s="21">
        <f t="shared" si="11"/>
        <v>63.65</v>
      </c>
      <c r="DE6" s="21">
        <f t="shared" si="11"/>
        <v>62.48</v>
      </c>
      <c r="DF6" s="21">
        <f t="shared" si="11"/>
        <v>88.12</v>
      </c>
      <c r="DG6" s="21">
        <f t="shared" si="11"/>
        <v>87.38</v>
      </c>
      <c r="DH6" s="20" t="str">
        <f>IF(DH7="","",IF(DH7="-","【-】","【"&amp;SUBSTITUTE(TEXT(DH7,"#,##0.00"),"-","△")&amp;"】"))</f>
        <v>【95.91】</v>
      </c>
      <c r="DI6" s="21">
        <f>IF(DI7="",NA(),DI7)</f>
        <v>2.54</v>
      </c>
      <c r="DJ6" s="21">
        <f t="shared" ref="DJ6:DR6" si="12">IF(DJ7="",NA(),DJ7)</f>
        <v>4.76</v>
      </c>
      <c r="DK6" s="21">
        <f t="shared" si="12"/>
        <v>7</v>
      </c>
      <c r="DL6" s="21">
        <f t="shared" si="12"/>
        <v>8.73</v>
      </c>
      <c r="DM6" s="21">
        <f t="shared" si="12"/>
        <v>10.53</v>
      </c>
      <c r="DN6" s="21">
        <f t="shared" si="12"/>
        <v>4.83</v>
      </c>
      <c r="DO6" s="21">
        <f t="shared" si="12"/>
        <v>6.42</v>
      </c>
      <c r="DP6" s="21">
        <f t="shared" si="12"/>
        <v>8.2799999999999994</v>
      </c>
      <c r="DQ6" s="21">
        <f t="shared" si="12"/>
        <v>19.68</v>
      </c>
      <c r="DR6" s="21">
        <f t="shared" si="12"/>
        <v>18.239999999999998</v>
      </c>
      <c r="DS6" s="20" t="str">
        <f>IF(DS7="","",IF(DS7="-","【-】","【"&amp;SUBSTITUTE(TEXT(DS7,"#,##0.00"),"-","△")&amp;"】"))</f>
        <v>【41.09】</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1">
        <f t="shared" si="13"/>
        <v>0.16</v>
      </c>
      <c r="EC6" s="20">
        <f t="shared" si="13"/>
        <v>0</v>
      </c>
      <c r="ED6" s="20" t="str">
        <f>IF(ED7="","",IF(ED7="-","【-】","【"&amp;SUBSTITUTE(TEXT(ED7,"#,##0.00"),"-","△")&amp;"】"))</f>
        <v>【8.68】</v>
      </c>
      <c r="EE6" s="20">
        <f>IF(EE7="",NA(),EE7)</f>
        <v>0</v>
      </c>
      <c r="EF6" s="20">
        <f t="shared" ref="EF6:EN6" si="14">IF(EF7="",NA(),EF7)</f>
        <v>0</v>
      </c>
      <c r="EG6" s="20">
        <f t="shared" si="14"/>
        <v>0</v>
      </c>
      <c r="EH6" s="20">
        <f t="shared" si="14"/>
        <v>0</v>
      </c>
      <c r="EI6" s="20">
        <f t="shared" si="14"/>
        <v>0</v>
      </c>
      <c r="EJ6" s="21">
        <f t="shared" si="14"/>
        <v>7.0000000000000007E-2</v>
      </c>
      <c r="EK6" s="21">
        <f t="shared" si="14"/>
        <v>0.03</v>
      </c>
      <c r="EL6" s="21">
        <f t="shared" si="14"/>
        <v>0.05</v>
      </c>
      <c r="EM6" s="21">
        <f t="shared" si="14"/>
        <v>0.05</v>
      </c>
      <c r="EN6" s="21">
        <f t="shared" si="14"/>
        <v>0.01</v>
      </c>
      <c r="EO6" s="20" t="str">
        <f>IF(EO7="","",IF(EO7="-","【-】","【"&amp;SUBSTITUTE(TEXT(EO7,"#,##0.00"),"-","△")&amp;"】"))</f>
        <v>【0.22】</v>
      </c>
    </row>
    <row r="7" spans="1:148" s="22" customFormat="1" x14ac:dyDescent="0.2">
      <c r="A7" s="14"/>
      <c r="B7" s="23">
        <v>2023</v>
      </c>
      <c r="C7" s="23">
        <v>232378</v>
      </c>
      <c r="D7" s="23">
        <v>46</v>
      </c>
      <c r="E7" s="23">
        <v>17</v>
      </c>
      <c r="F7" s="23">
        <v>1</v>
      </c>
      <c r="G7" s="23">
        <v>0</v>
      </c>
      <c r="H7" s="23" t="s">
        <v>96</v>
      </c>
      <c r="I7" s="23" t="s">
        <v>97</v>
      </c>
      <c r="J7" s="23" t="s">
        <v>98</v>
      </c>
      <c r="K7" s="23" t="s">
        <v>99</v>
      </c>
      <c r="L7" s="23" t="s">
        <v>100</v>
      </c>
      <c r="M7" s="23" t="s">
        <v>101</v>
      </c>
      <c r="N7" s="24" t="s">
        <v>102</v>
      </c>
      <c r="O7" s="24">
        <v>58.5</v>
      </c>
      <c r="P7" s="24">
        <v>36.869999999999997</v>
      </c>
      <c r="Q7" s="24">
        <v>89.3</v>
      </c>
      <c r="R7" s="24">
        <v>2640</v>
      </c>
      <c r="S7" s="24">
        <v>88756</v>
      </c>
      <c r="T7" s="24">
        <v>27.49</v>
      </c>
      <c r="U7" s="24">
        <v>3228.66</v>
      </c>
      <c r="V7" s="24">
        <v>32640</v>
      </c>
      <c r="W7" s="24">
        <v>5.4</v>
      </c>
      <c r="X7" s="24">
        <v>6044.44</v>
      </c>
      <c r="Y7" s="24">
        <v>74.72</v>
      </c>
      <c r="Z7" s="24">
        <v>79.92</v>
      </c>
      <c r="AA7" s="24">
        <v>90.57</v>
      </c>
      <c r="AB7" s="24">
        <v>97.23</v>
      </c>
      <c r="AC7" s="24">
        <v>97.82</v>
      </c>
      <c r="AD7" s="24">
        <v>101.29</v>
      </c>
      <c r="AE7" s="24">
        <v>105.2</v>
      </c>
      <c r="AF7" s="24">
        <v>102.6</v>
      </c>
      <c r="AG7" s="24">
        <v>102.1</v>
      </c>
      <c r="AH7" s="24">
        <v>103.89</v>
      </c>
      <c r="AI7" s="24">
        <v>105.91</v>
      </c>
      <c r="AJ7" s="24">
        <v>115.91</v>
      </c>
      <c r="AK7" s="24">
        <v>188.94</v>
      </c>
      <c r="AL7" s="24">
        <v>205.93</v>
      </c>
      <c r="AM7" s="24">
        <v>212.33</v>
      </c>
      <c r="AN7" s="24">
        <v>212.61</v>
      </c>
      <c r="AO7" s="24">
        <v>46.03</v>
      </c>
      <c r="AP7" s="24">
        <v>47.88</v>
      </c>
      <c r="AQ7" s="24">
        <v>55.31</v>
      </c>
      <c r="AR7" s="24">
        <v>11.99</v>
      </c>
      <c r="AS7" s="24">
        <v>23.78</v>
      </c>
      <c r="AT7" s="24">
        <v>3.03</v>
      </c>
      <c r="AU7" s="24">
        <v>39.119999999999997</v>
      </c>
      <c r="AV7" s="24">
        <v>68.02</v>
      </c>
      <c r="AW7" s="24">
        <v>82.84</v>
      </c>
      <c r="AX7" s="24">
        <v>100.08</v>
      </c>
      <c r="AY7" s="24">
        <v>109.76</v>
      </c>
      <c r="AZ7" s="24">
        <v>159.65</v>
      </c>
      <c r="BA7" s="24">
        <v>151.49</v>
      </c>
      <c r="BB7" s="24">
        <v>123.63</v>
      </c>
      <c r="BC7" s="24">
        <v>77.69</v>
      </c>
      <c r="BD7" s="24">
        <v>105.69</v>
      </c>
      <c r="BE7" s="24">
        <v>78.430000000000007</v>
      </c>
      <c r="BF7" s="24">
        <v>0</v>
      </c>
      <c r="BG7" s="24">
        <v>0</v>
      </c>
      <c r="BH7" s="24">
        <v>0</v>
      </c>
      <c r="BI7" s="24">
        <v>0</v>
      </c>
      <c r="BJ7" s="24">
        <v>0</v>
      </c>
      <c r="BK7" s="24">
        <v>2154.8200000000002</v>
      </c>
      <c r="BL7" s="24">
        <v>2103.92</v>
      </c>
      <c r="BM7" s="24">
        <v>2411.29</v>
      </c>
      <c r="BN7" s="24">
        <v>909.2</v>
      </c>
      <c r="BO7" s="24">
        <v>918.51</v>
      </c>
      <c r="BP7" s="24">
        <v>630.82000000000005</v>
      </c>
      <c r="BQ7" s="24">
        <v>47.34</v>
      </c>
      <c r="BR7" s="24">
        <v>88.29</v>
      </c>
      <c r="BS7" s="24">
        <v>87.99</v>
      </c>
      <c r="BT7" s="24">
        <v>88.54</v>
      </c>
      <c r="BU7" s="24">
        <v>88.86</v>
      </c>
      <c r="BV7" s="24">
        <v>73.63</v>
      </c>
      <c r="BW7" s="24">
        <v>83.47</v>
      </c>
      <c r="BX7" s="24">
        <v>79.77</v>
      </c>
      <c r="BY7" s="24">
        <v>84.23</v>
      </c>
      <c r="BZ7" s="24">
        <v>82.72</v>
      </c>
      <c r="CA7" s="24">
        <v>97.81</v>
      </c>
      <c r="CB7" s="24">
        <v>281.37</v>
      </c>
      <c r="CC7" s="24">
        <v>150</v>
      </c>
      <c r="CD7" s="24">
        <v>150</v>
      </c>
      <c r="CE7" s="24">
        <v>150</v>
      </c>
      <c r="CF7" s="24">
        <v>150</v>
      </c>
      <c r="CG7" s="24">
        <v>193.18</v>
      </c>
      <c r="CH7" s="24">
        <v>171.43</v>
      </c>
      <c r="CI7" s="24">
        <v>181.45</v>
      </c>
      <c r="CJ7" s="24">
        <v>153.13999999999999</v>
      </c>
      <c r="CK7" s="24">
        <v>157.16</v>
      </c>
      <c r="CL7" s="24">
        <v>138.75</v>
      </c>
      <c r="CM7" s="24" t="s">
        <v>102</v>
      </c>
      <c r="CN7" s="24" t="s">
        <v>102</v>
      </c>
      <c r="CO7" s="24" t="s">
        <v>102</v>
      </c>
      <c r="CP7" s="24" t="s">
        <v>102</v>
      </c>
      <c r="CQ7" s="24" t="s">
        <v>102</v>
      </c>
      <c r="CR7" s="24">
        <v>41.81</v>
      </c>
      <c r="CS7" s="24">
        <v>44.35</v>
      </c>
      <c r="CT7" s="24">
        <v>45.46</v>
      </c>
      <c r="CU7" s="24">
        <v>55.27</v>
      </c>
      <c r="CV7" s="24">
        <v>48.96</v>
      </c>
      <c r="CW7" s="24">
        <v>58.94</v>
      </c>
      <c r="CX7" s="24">
        <v>62.07</v>
      </c>
      <c r="CY7" s="24">
        <v>64</v>
      </c>
      <c r="CZ7" s="24">
        <v>66.849999999999994</v>
      </c>
      <c r="DA7" s="24">
        <v>65.849999999999994</v>
      </c>
      <c r="DB7" s="24">
        <v>69.33</v>
      </c>
      <c r="DC7" s="24">
        <v>63.54</v>
      </c>
      <c r="DD7" s="24">
        <v>63.65</v>
      </c>
      <c r="DE7" s="24">
        <v>62.48</v>
      </c>
      <c r="DF7" s="24">
        <v>88.12</v>
      </c>
      <c r="DG7" s="24">
        <v>87.38</v>
      </c>
      <c r="DH7" s="24">
        <v>95.91</v>
      </c>
      <c r="DI7" s="24">
        <v>2.54</v>
      </c>
      <c r="DJ7" s="24">
        <v>4.76</v>
      </c>
      <c r="DK7" s="24">
        <v>7</v>
      </c>
      <c r="DL7" s="24">
        <v>8.73</v>
      </c>
      <c r="DM7" s="24">
        <v>10.53</v>
      </c>
      <c r="DN7" s="24">
        <v>4.83</v>
      </c>
      <c r="DO7" s="24">
        <v>6.42</v>
      </c>
      <c r="DP7" s="24">
        <v>8.2799999999999994</v>
      </c>
      <c r="DQ7" s="24">
        <v>19.68</v>
      </c>
      <c r="DR7" s="24">
        <v>18.239999999999998</v>
      </c>
      <c r="DS7" s="24">
        <v>41.09</v>
      </c>
      <c r="DT7" s="24">
        <v>0</v>
      </c>
      <c r="DU7" s="24">
        <v>0</v>
      </c>
      <c r="DV7" s="24">
        <v>0</v>
      </c>
      <c r="DW7" s="24">
        <v>0</v>
      </c>
      <c r="DX7" s="24">
        <v>0</v>
      </c>
      <c r="DY7" s="24">
        <v>0</v>
      </c>
      <c r="DZ7" s="24">
        <v>0</v>
      </c>
      <c r="EA7" s="24">
        <v>0</v>
      </c>
      <c r="EB7" s="24">
        <v>0.16</v>
      </c>
      <c r="EC7" s="24">
        <v>0</v>
      </c>
      <c r="ED7" s="24">
        <v>8.68</v>
      </c>
      <c r="EE7" s="24">
        <v>0</v>
      </c>
      <c r="EF7" s="24">
        <v>0</v>
      </c>
      <c r="EG7" s="24">
        <v>0</v>
      </c>
      <c r="EH7" s="24">
        <v>0</v>
      </c>
      <c r="EI7" s="24">
        <v>0</v>
      </c>
      <c r="EJ7" s="24">
        <v>7.0000000000000007E-2</v>
      </c>
      <c r="EK7" s="24">
        <v>0.03</v>
      </c>
      <c r="EL7" s="24">
        <v>0.05</v>
      </c>
      <c r="EM7" s="24">
        <v>0.05</v>
      </c>
      <c r="EN7" s="24">
        <v>0.01</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2025-02-14T07:20:50Z</cp:lastPrinted>
  <dcterms:created xsi:type="dcterms:W3CDTF">2025-01-24T07:03:17Z</dcterms:created>
  <dcterms:modified xsi:type="dcterms:W3CDTF">2025-02-14T07:20:52Z</dcterms:modified>
  <cp:category/>
</cp:coreProperties>
</file>