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6\04_市町村回答（02.05〆）\39　東郷町　〇\下水道事業（公下）\"/>
    </mc:Choice>
  </mc:AlternateContent>
  <xr:revisionPtr revIDLastSave="0" documentId="13_ncr:1_{8A375084-771B-4BA0-9ACF-16DED3FF331C}" xr6:coauthVersionLast="47" xr6:coauthVersionMax="47" xr10:uidLastSave="{00000000-0000-0000-0000-000000000000}"/>
  <workbookProtection workbookAlgorithmName="SHA-512" workbookHashValue="TltLKiIi+lrBpUzvcqRgE0YmOdKV8ZfZ6IVwcKlaSI00buK6tScjvJ+J6OSJB/ZDXRTJlaT1we7gmDJhoyhKuw==" workbookSaltValue="Xmi51K+Ut3/uJWtUND9iCg==" workbookSpinCount="100000" lockStructure="1"/>
  <bookViews>
    <workbookView xWindow="-103" yWindow="-103" windowWidth="19543" windowHeight="12497"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I10" i="4"/>
  <c r="B10" i="4"/>
  <c r="AL8" i="4"/>
  <c r="AD8" i="4"/>
  <c r="P8" i="4"/>
  <c r="I8" i="4"/>
  <c r="B8" i="4"/>
</calcChain>
</file>

<file path=xl/sharedStrings.xml><?xml version="1.0" encoding="utf-8"?>
<sst xmlns="http://schemas.openxmlformats.org/spreadsheetml/2006/main" count="236" uniqueCount="115">
  <si>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</si>
  <si>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</si>
  <si>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</si>
  <si>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</si>
  <si>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</si>
  <si>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</si>
  <si>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</si>
  <si>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</si>
  <si>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</si>
  <si>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</si>
  <si>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</si>
  <si>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</si>
  <si>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</si>
  <si>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</si>
  <si>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</si>
  <si>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</si>
  <si>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</si>
  <si>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</si>
  <si>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</si>
  <si>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</si>
  <si>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</si>
  <si>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</si>
  <si>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</si>
  <si>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</si>
  <si>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</si>
  <si>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</si>
  <si>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</si>
  <si>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</si>
  <si>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</si>
  <si>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</si>
  <si>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</si>
  <si>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</si>
  <si>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</si>
  <si>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</si>
  <si>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</si>
  <si>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</si>
  <si>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</si>
  <si>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</si>
  <si>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</si>
  <si>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</si>
  <si>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</si>
  <si>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</si>
  <si>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</si>
  <si>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</si>
  <si>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</si>
  <si>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</si>
  <si>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</si>
  <si>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</si>
  <si>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</si>
  <si>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</si>
  <si>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</si>
  <si>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</si>
  <si>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</si>
  <si>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</si>
  <si>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</si>
  <si>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</si>
  <si>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</si>
  <si>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</si>
  <si>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</si>
  <si>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</si>
  <si>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</si>
  <si>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</si>
  <si>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</si>
  <si>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</si>
  <si>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</si>
  <si>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</si>
  <si>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</si>
  <si>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</si>
  <si>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</si>
  <si>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</si>
  <si>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</si>
  <si>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</si>
  <si>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</si>
  <si>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</si>
  <si>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</si>
  <si>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</si>
  <si>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</si>
  <si>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</si>
  <si>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</si>
  <si>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</si>
  <si>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</si>
  <si>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</si>
  <si>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</si>
  <si>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</si>
  <si>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</si>
  <si>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</si>
  <si>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</si>
  <si>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</si>
  <si>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</si>
  <si>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</si>
  <si>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</si>
  <si>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</si>
  <si>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</si>
  <si>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</si>
  <si>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</si>
  <si>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</si>
  <si>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東郷町</t>
  </si>
  <si>
    <t>法適用</t>
  </si>
  <si>
    <t>下水道事業</t>
  </si>
  <si>
    <t>公共下水道</t>
  </si>
  <si>
    <t>Bc2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</si>
  <si>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</si>
  <si>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</si>
  <si>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</si>
  <si>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</si>
  <si>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</si>
  <si>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</si>
  <si>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</si>
  <si>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</si>
  <si>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</si>
  <si>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</si>
  <si>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</si>
  <si>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①有形固定資産減価償却率が類似団体平均値より低くなっている理由は、法適用した際に過年度の減価償却累計額を計上していないためであると考えられる。
③管渠改善率は、老朽化、長寿命化対策による改築・更新により、類似団体平均より高くなっている。
　今後、一部で耐用年数に達するものもあるため、リスク評価に基づく維持管理等の中長期的計画である施設管理計画（ストックマネジメント）に沿って、老朽化対策を実施していく予定である。</t>
    <rPh sb="1" eb="3">
      <t>ユウケイ</t>
    </rPh>
    <rPh sb="3" eb="5">
      <t>コテイ</t>
    </rPh>
    <rPh sb="5" eb="7">
      <t>シサン</t>
    </rPh>
    <rPh sb="7" eb="9">
      <t>ゲンカ</t>
    </rPh>
    <rPh sb="9" eb="11">
      <t>ショウキャク</t>
    </rPh>
    <rPh sb="11" eb="12">
      <t>リツ</t>
    </rPh>
    <rPh sb="29" eb="31">
      <t>リユウ</t>
    </rPh>
    <rPh sb="73" eb="75">
      <t>カンキョ</t>
    </rPh>
    <rPh sb="75" eb="77">
      <t>カイゼン</t>
    </rPh>
    <rPh sb="77" eb="78">
      <t>リツ</t>
    </rPh>
    <rPh sb="201" eb="203">
      <t>ヨテイ</t>
    </rPh>
    <phoneticPr fontId="4"/>
  </si>
  <si>
    <t>　下水道整備については、概ね終了しており、今後は維持管理費の増加に対応するため、令和５年度に改定したストックマネジメント計画に沿って、老朽化対策を実施していく。また、広域化・共同化により経営の効率化を図る。さらに、令和８年度に経営戦略の改定を行う予定である。これにより、平準化を考慮した将来の投資のあり方について各種計画との整合性も図りつつ、安易に他会計からの繰入金に頼らず本町下水道事業の将来を予測した収支のバランスを考慮し、将来に渡り安定的に事業を継続していくことができるようにしていく予定である。</t>
    <rPh sb="1" eb="4">
      <t>ゲスイドウ</t>
    </rPh>
    <rPh sb="4" eb="6">
      <t>セイビ</t>
    </rPh>
    <rPh sb="12" eb="13">
      <t>オオム</t>
    </rPh>
    <rPh sb="14" eb="16">
      <t>シュウリョウ</t>
    </rPh>
    <rPh sb="21" eb="23">
      <t>コンゴ</t>
    </rPh>
    <rPh sb="24" eb="28">
      <t>イジカンリ</t>
    </rPh>
    <rPh sb="28" eb="29">
      <t>ヒ</t>
    </rPh>
    <rPh sb="30" eb="32">
      <t>ゾウカ</t>
    </rPh>
    <rPh sb="33" eb="35">
      <t>タイオウ</t>
    </rPh>
    <rPh sb="40" eb="42">
      <t>レイワ</t>
    </rPh>
    <rPh sb="43" eb="45">
      <t>ネンド</t>
    </rPh>
    <rPh sb="46" eb="48">
      <t>カイテイ</t>
    </rPh>
    <rPh sb="60" eb="62">
      <t>ケイカク</t>
    </rPh>
    <rPh sb="63" eb="64">
      <t>ソ</t>
    </rPh>
    <rPh sb="67" eb="70">
      <t>ロウキュウカ</t>
    </rPh>
    <rPh sb="70" eb="72">
      <t>タイサク</t>
    </rPh>
    <rPh sb="73" eb="75">
      <t>ジッシ</t>
    </rPh>
    <rPh sb="83" eb="86">
      <t>コウイキカ</t>
    </rPh>
    <rPh sb="87" eb="90">
      <t>キョウドウカ</t>
    </rPh>
    <rPh sb="93" eb="95">
      <t>ケイエイ</t>
    </rPh>
    <rPh sb="96" eb="99">
      <t>コウリツカ</t>
    </rPh>
    <rPh sb="100" eb="101">
      <t>ハカ</t>
    </rPh>
    <rPh sb="107" eb="109">
      <t>レイワ</t>
    </rPh>
    <rPh sb="110" eb="112">
      <t>ネンド</t>
    </rPh>
    <rPh sb="118" eb="120">
      <t>カイテイ</t>
    </rPh>
    <rPh sb="121" eb="122">
      <t>オコナ</t>
    </rPh>
    <rPh sb="123" eb="125">
      <t>ヨテイ</t>
    </rPh>
    <rPh sb="245" eb="247">
      <t>ヨテイ</t>
    </rPh>
    <phoneticPr fontId="4"/>
  </si>
  <si>
    <r>
      <t xml:space="preserve">①経常収支比率は、前年度より6.53％高くなっている。これは、令和４年度は流域下水道維持管理費余剰金過年度返還金があり収支バランスが改善したが、令和５年度はなかったことによるためである。一般会計からの繰入金の割合も高いため、更なる収入確保が必要となる。
③流動比率は、類似団体平均値より低くなっているが、これは企業債に係る流動負債が大きいためである。企業債は、今後減少していく予定であり、比率も改善する予定である。
④企業債残高対事業規模比率は、大規模な築造工事は概ね終了しているため、今後は計画的な企業債の償還により、企業債残高は年々減少していく予定である。
</t>
    </r>
    <r>
      <rPr>
        <sz val="11"/>
        <rFont val="ＭＳ ゴシック"/>
        <family val="3"/>
        <charset val="128"/>
      </rPr>
      <t>⑤経費回収率は、類似団体の平均値と比べ、その率は下回っている。令和７年に下水道使用料の料金改定を実施し、改善を図る予定である。しかしながら、有収水量が年々減少しているため、更なる汚水処理費の削減や定期的な見直しによる使用料収入の確保に努める必要がある。
⑥汚水処理原価は、類似の団体と比べ下回っている。今後老朽化等に伴う施設の維持管理費の増加に備え、経費の削減や接続率の向上に向けた取組を図る必要がある。</t>
    </r>
    <r>
      <rPr>
        <sz val="11"/>
        <color rgb="FFFF0000"/>
        <rFont val="ＭＳ ゴシック"/>
        <family val="3"/>
        <charset val="128"/>
      </rPr>
      <t xml:space="preserve">
</t>
    </r>
    <r>
      <rPr>
        <sz val="11"/>
        <rFont val="ＭＳ ゴシック"/>
        <family val="3"/>
        <charset val="128"/>
      </rPr>
      <t>⑧水洗化率は、新たに供用開始した区域があるため上昇した。今後も引き続き水洗化率向上に向けて取り組んでいく。</t>
    </r>
    <rPh sb="9" eb="12">
      <t>ゼンネンド</t>
    </rPh>
    <rPh sb="19" eb="20">
      <t>タカ</t>
    </rPh>
    <rPh sb="37" eb="42">
      <t>リュウイキゲスイドウ</t>
    </rPh>
    <rPh sb="42" eb="47">
      <t>イジカンリヒ</t>
    </rPh>
    <rPh sb="47" eb="50">
      <t>ヨジョウキン</t>
    </rPh>
    <rPh sb="50" eb="53">
      <t>カネンド</t>
    </rPh>
    <rPh sb="53" eb="56">
      <t>ヘンカンキン</t>
    </rPh>
    <rPh sb="59" eb="61">
      <t>シュウシ</t>
    </rPh>
    <rPh sb="66" eb="68">
      <t>カイゼン</t>
    </rPh>
    <rPh sb="72" eb="74">
      <t>レイワ</t>
    </rPh>
    <rPh sb="75" eb="77">
      <t>ネンド</t>
    </rPh>
    <rPh sb="93" eb="95">
      <t>イッパン</t>
    </rPh>
    <rPh sb="95" eb="97">
      <t>カイケイ</t>
    </rPh>
    <rPh sb="100" eb="103">
      <t>クリイレキン</t>
    </rPh>
    <rPh sb="104" eb="106">
      <t>ワリアイ</t>
    </rPh>
    <rPh sb="107" eb="108">
      <t>タカ</t>
    </rPh>
    <rPh sb="112" eb="113">
      <t>サラ</t>
    </rPh>
    <rPh sb="115" eb="117">
      <t>シュウニュウ</t>
    </rPh>
    <rPh sb="117" eb="119">
      <t>カクホ</t>
    </rPh>
    <rPh sb="120" eb="122">
      <t>ヒツヨウ</t>
    </rPh>
    <rPh sb="134" eb="136">
      <t>ルイジ</t>
    </rPh>
    <rPh sb="136" eb="138">
      <t>ダンタイ</t>
    </rPh>
    <rPh sb="138" eb="141">
      <t>ヘイキンチ</t>
    </rPh>
    <rPh sb="143" eb="144">
      <t>ヒク</t>
    </rPh>
    <rPh sb="155" eb="158">
      <t>キギョウサイ</t>
    </rPh>
    <rPh sb="159" eb="160">
      <t>カカ</t>
    </rPh>
    <rPh sb="161" eb="165">
      <t>リュウドウフサイ</t>
    </rPh>
    <rPh sb="166" eb="167">
      <t>オオ</t>
    </rPh>
    <rPh sb="175" eb="178">
      <t>キギョウサイ</t>
    </rPh>
    <rPh sb="180" eb="182">
      <t>コンゴ</t>
    </rPh>
    <rPh sb="182" eb="184">
      <t>ゲンショウ</t>
    </rPh>
    <rPh sb="188" eb="190">
      <t>ヨテイ</t>
    </rPh>
    <rPh sb="194" eb="196">
      <t>ヒリツ</t>
    </rPh>
    <rPh sb="197" eb="199">
      <t>カイゼン</t>
    </rPh>
    <rPh sb="201" eb="203">
      <t>ヨテイ</t>
    </rPh>
    <rPh sb="232" eb="233">
      <t>オオム</t>
    </rPh>
    <rPh sb="243" eb="245">
      <t>コンゴ</t>
    </rPh>
    <rPh sb="274" eb="276">
      <t>ヨテイ</t>
    </rPh>
    <rPh sb="317" eb="320">
      <t>ゲスイドウ</t>
    </rPh>
    <rPh sb="320" eb="323">
      <t>シヨウリョウ</t>
    </rPh>
    <rPh sb="324" eb="326">
      <t>リョウキン</t>
    </rPh>
    <rPh sb="326" eb="328">
      <t>カイテイ</t>
    </rPh>
    <rPh sb="329" eb="331">
      <t>ジッシ</t>
    </rPh>
    <rPh sb="333" eb="335">
      <t>カイゼン</t>
    </rPh>
    <rPh sb="336" eb="337">
      <t>ハカ</t>
    </rPh>
    <rPh sb="338" eb="340">
      <t>ヨテイ</t>
    </rPh>
    <rPh sb="351" eb="355">
      <t>ユウシュウスイリョウ</t>
    </rPh>
    <rPh sb="356" eb="360">
      <t>ネンネンゲンショウ</t>
    </rPh>
    <rPh sb="367" eb="368">
      <t>サラ</t>
    </rPh>
    <rPh sb="425" eb="426">
      <t>シタ</t>
    </rPh>
    <rPh sb="432" eb="434">
      <t>コンゴ</t>
    </rPh>
    <rPh sb="434" eb="437">
      <t>ロウキュウカ</t>
    </rPh>
    <rPh sb="437" eb="438">
      <t>トウ</t>
    </rPh>
    <rPh sb="439" eb="440">
      <t>トモナ</t>
    </rPh>
    <rPh sb="441" eb="443">
      <t>シセツ</t>
    </rPh>
    <rPh sb="444" eb="448">
      <t>イジカンリ</t>
    </rPh>
    <rPh sb="448" eb="449">
      <t>ヒ</t>
    </rPh>
    <rPh sb="450" eb="452">
      <t>ゾウカ</t>
    </rPh>
    <rPh sb="453" eb="454">
      <t>ソナ</t>
    </rPh>
    <rPh sb="456" eb="458">
      <t>ケイヒ</t>
    </rPh>
    <rPh sb="459" eb="461">
      <t>サクゲン</t>
    </rPh>
    <rPh sb="491" eb="492">
      <t>アラ</t>
    </rPh>
    <rPh sb="494" eb="496">
      <t>キョウヨウ</t>
    </rPh>
    <rPh sb="496" eb="498">
      <t>カイシ</t>
    </rPh>
    <rPh sb="500" eb="502">
      <t>クイキ</t>
    </rPh>
    <rPh sb="507" eb="509">
      <t>ジョウショウ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</si>
</sst>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0.18</c:v>
                </c:pt>
                <c:pt idx="1">
                  <c:v>0.75</c:v>
                </c:pt>
                <c:pt idx="2">
                  <c:v>0.93</c:v>
                </c:pt>
                <c:pt idx="3">
                  <c:v>0.66</c:v>
                </c:pt>
                <c:pt idx="4">
                  <c:v>0.05</c:v>
                </c:pt>
              </c:numCache>
            </c:numRef>
          </c:val>
          <c:extLst>
            <c:ext xmlns:c16="http://schemas.microsoft.com/office/drawing/2014/chart" uri="{C3380CC4-5D6E-409C-BE32-E72D297353CC}">
              <c16:uniqueId val="{00000000-59D2-470E-9F94-1C665A4D8EF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0.09</c:v>
                </c:pt>
                <c:pt idx="2">
                  <c:v>0.25</c:v>
                </c:pt>
                <c:pt idx="3">
                  <c:v>0.05</c:v>
                </c:pt>
                <c:pt idx="4">
                  <c:v>0.01</c:v>
                </c:pt>
              </c:numCache>
            </c:numRef>
          </c:val>
          <c:smooth val="0"/>
          <c:extLst>
            <c:ext xmlns:c16="http://schemas.microsoft.com/office/drawing/2014/chart" uri="{C3380CC4-5D6E-409C-BE32-E72D297353CC}">
              <c16:uniqueId val="{00000001-59D2-470E-9F94-1C665A4D8EF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93.11</c:v>
                </c:pt>
                <c:pt idx="1">
                  <c:v>101.96</c:v>
                </c:pt>
                <c:pt idx="2">
                  <c:v>100.05</c:v>
                </c:pt>
                <c:pt idx="3">
                  <c:v>94.1</c:v>
                </c:pt>
                <c:pt idx="4">
                  <c:v>100.63</c:v>
                </c:pt>
              </c:numCache>
            </c:numRef>
          </c:val>
          <c:extLst>
            <c:ext xmlns:c16="http://schemas.microsoft.com/office/drawing/2014/chart" uri="{C3380CC4-5D6E-409C-BE32-E72D297353CC}">
              <c16:uniqueId val="{00000000-8301-4C70-80F3-ABD7B3A7077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105.89</c:v>
                </c:pt>
                <c:pt idx="1">
                  <c:v>104.59</c:v>
                </c:pt>
                <c:pt idx="2">
                  <c:v>102.96</c:v>
                </c:pt>
                <c:pt idx="3">
                  <c:v>102.1</c:v>
                </c:pt>
                <c:pt idx="4">
                  <c:v>103.89</c:v>
                </c:pt>
              </c:numCache>
            </c:numRef>
          </c:val>
          <c:smooth val="0"/>
          <c:extLst>
            <c:ext xmlns:c16="http://schemas.microsoft.com/office/drawing/2014/chart" uri="{C3380CC4-5D6E-409C-BE32-E72D297353CC}">
              <c16:uniqueId val="{00000001-8301-4C70-80F3-ABD7B3A7077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2.85</c:v>
                </c:pt>
                <c:pt idx="1">
                  <c:v>5.7</c:v>
                </c:pt>
                <c:pt idx="2">
                  <c:v>8.51</c:v>
                </c:pt>
                <c:pt idx="3">
                  <c:v>11.26</c:v>
                </c:pt>
                <c:pt idx="4">
                  <c:v>14.08</c:v>
                </c:pt>
              </c:numCache>
            </c:numRef>
          </c:val>
          <c:extLst>
            <c:ext xmlns:c16="http://schemas.microsoft.com/office/drawing/2014/chart" uri="{C3380CC4-5D6E-409C-BE32-E72D297353CC}">
              <c16:uniqueId val="{00000000-CAC5-428D-8CB0-FD3C80BCF5A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19.78</c:v>
                </c:pt>
                <c:pt idx="1">
                  <c:v>14.8</c:v>
                </c:pt>
                <c:pt idx="2">
                  <c:v>17.149999999999999</c:v>
                </c:pt>
                <c:pt idx="3">
                  <c:v>19.68</c:v>
                </c:pt>
                <c:pt idx="4">
                  <c:v>18.239999999999998</c:v>
                </c:pt>
              </c:numCache>
            </c:numRef>
          </c:val>
          <c:smooth val="0"/>
          <c:extLst>
            <c:ext xmlns:c16="http://schemas.microsoft.com/office/drawing/2014/chart" uri="{C3380CC4-5D6E-409C-BE32-E72D297353CC}">
              <c16:uniqueId val="{00000001-CAC5-428D-8CB0-FD3C80BCF5A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AD2-4158-BE7D-5BCDA854652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0.44</c:v>
                </c:pt>
                <c:pt idx="1">
                  <c:v>0.1</c:v>
                </c:pt>
                <c:pt idx="2">
                  <c:v>0.14000000000000001</c:v>
                </c:pt>
                <c:pt idx="3">
                  <c:v>0.16</c:v>
                </c:pt>
                <c:pt idx="4" formatCode="#,##0.00;&quot;△&quot;#,##0.00">
                  <c:v>0</c:v>
                </c:pt>
              </c:numCache>
            </c:numRef>
          </c:val>
          <c:smooth val="0"/>
          <c:extLst>
            <c:ext xmlns:c16="http://schemas.microsoft.com/office/drawing/2014/chart" uri="{C3380CC4-5D6E-409C-BE32-E72D297353CC}">
              <c16:uniqueId val="{00000001-CAD2-4158-BE7D-5BCDA854652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4.21</c:v>
                </c:pt>
                <c:pt idx="1">
                  <c:v>0</c:v>
                </c:pt>
                <c:pt idx="2">
                  <c:v>0</c:v>
                </c:pt>
                <c:pt idx="3">
                  <c:v>0</c:v>
                </c:pt>
                <c:pt idx="4">
                  <c:v>0</c:v>
                </c:pt>
              </c:numCache>
            </c:numRef>
          </c:val>
          <c:extLst>
            <c:ext xmlns:c16="http://schemas.microsoft.com/office/drawing/2014/chart" uri="{C3380CC4-5D6E-409C-BE32-E72D297353CC}">
              <c16:uniqueId val="{00000000-C761-4A15-B203-5C37A48BB90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0.83</c:v>
                </c:pt>
                <c:pt idx="1">
                  <c:v>0.83</c:v>
                </c:pt>
                <c:pt idx="2">
                  <c:v>1.22</c:v>
                </c:pt>
                <c:pt idx="3">
                  <c:v>11.99</c:v>
                </c:pt>
                <c:pt idx="4">
                  <c:v>23.78</c:v>
                </c:pt>
              </c:numCache>
            </c:numRef>
          </c:val>
          <c:smooth val="0"/>
          <c:extLst>
            <c:ext xmlns:c16="http://schemas.microsoft.com/office/drawing/2014/chart" uri="{C3380CC4-5D6E-409C-BE32-E72D297353CC}">
              <c16:uniqueId val="{00000001-C761-4A15-B203-5C37A48BB90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33.729999999999997</c:v>
                </c:pt>
                <c:pt idx="1">
                  <c:v>46.2</c:v>
                </c:pt>
                <c:pt idx="2">
                  <c:v>52.24</c:v>
                </c:pt>
                <c:pt idx="3">
                  <c:v>49.68</c:v>
                </c:pt>
                <c:pt idx="4">
                  <c:v>61.77</c:v>
                </c:pt>
              </c:numCache>
            </c:numRef>
          </c:val>
          <c:extLst>
            <c:ext xmlns:c16="http://schemas.microsoft.com/office/drawing/2014/chart" uri="{C3380CC4-5D6E-409C-BE32-E72D297353CC}">
              <c16:uniqueId val="{00000000-DD0D-4B6C-95FC-604950C5C88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61.2</c:v>
                </c:pt>
                <c:pt idx="1">
                  <c:v>57.6</c:v>
                </c:pt>
                <c:pt idx="2">
                  <c:v>58.15</c:v>
                </c:pt>
                <c:pt idx="3">
                  <c:v>77.69</c:v>
                </c:pt>
                <c:pt idx="4">
                  <c:v>105.69</c:v>
                </c:pt>
              </c:numCache>
            </c:numRef>
          </c:val>
          <c:smooth val="0"/>
          <c:extLst>
            <c:ext xmlns:c16="http://schemas.microsoft.com/office/drawing/2014/chart" uri="{C3380CC4-5D6E-409C-BE32-E72D297353CC}">
              <c16:uniqueId val="{00000001-DD0D-4B6C-95FC-604950C5C88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570.61</c:v>
                </c:pt>
                <c:pt idx="1">
                  <c:v>71.12</c:v>
                </c:pt>
                <c:pt idx="2">
                  <c:v>726.38</c:v>
                </c:pt>
                <c:pt idx="3">
                  <c:v>613.16999999999996</c:v>
                </c:pt>
                <c:pt idx="4">
                  <c:v>407.7</c:v>
                </c:pt>
              </c:numCache>
            </c:numRef>
          </c:val>
          <c:extLst>
            <c:ext xmlns:c16="http://schemas.microsoft.com/office/drawing/2014/chart" uri="{C3380CC4-5D6E-409C-BE32-E72D297353CC}">
              <c16:uniqueId val="{00000000-D8A8-4527-A3C5-B37860E2AB4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1033.5999999999999</c:v>
                </c:pt>
                <c:pt idx="1">
                  <c:v>1008.36</c:v>
                </c:pt>
                <c:pt idx="2">
                  <c:v>880.28</c:v>
                </c:pt>
                <c:pt idx="3">
                  <c:v>909.2</c:v>
                </c:pt>
                <c:pt idx="4">
                  <c:v>918.51</c:v>
                </c:pt>
              </c:numCache>
            </c:numRef>
          </c:val>
          <c:smooth val="0"/>
          <c:extLst>
            <c:ext xmlns:c16="http://schemas.microsoft.com/office/drawing/2014/chart" uri="{C3380CC4-5D6E-409C-BE32-E72D297353CC}">
              <c16:uniqueId val="{00000001-D8A8-4527-A3C5-B37860E2AB4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63.71</c:v>
                </c:pt>
                <c:pt idx="1">
                  <c:v>65.680000000000007</c:v>
                </c:pt>
                <c:pt idx="2">
                  <c:v>67.760000000000005</c:v>
                </c:pt>
                <c:pt idx="3">
                  <c:v>73.23</c:v>
                </c:pt>
                <c:pt idx="4">
                  <c:v>72.540000000000006</c:v>
                </c:pt>
              </c:numCache>
            </c:numRef>
          </c:val>
          <c:extLst>
            <c:ext xmlns:c16="http://schemas.microsoft.com/office/drawing/2014/chart" uri="{C3380CC4-5D6E-409C-BE32-E72D297353CC}">
              <c16:uniqueId val="{00000000-8AA2-4B1A-A832-EC02E8DDA8E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85.39</c:v>
                </c:pt>
                <c:pt idx="1">
                  <c:v>85.67</c:v>
                </c:pt>
                <c:pt idx="2">
                  <c:v>86.23</c:v>
                </c:pt>
                <c:pt idx="3">
                  <c:v>84.23</c:v>
                </c:pt>
                <c:pt idx="4">
                  <c:v>82.72</c:v>
                </c:pt>
              </c:numCache>
            </c:numRef>
          </c:val>
          <c:smooth val="0"/>
          <c:extLst>
            <c:ext xmlns:c16="http://schemas.microsoft.com/office/drawing/2014/chart" uri="{C3380CC4-5D6E-409C-BE32-E72D297353CC}">
              <c16:uniqueId val="{00000001-8AA2-4B1A-A832-EC02E8DDA8E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163.47999999999999</c:v>
                </c:pt>
                <c:pt idx="1">
                  <c:v>162.41</c:v>
                </c:pt>
                <c:pt idx="2">
                  <c:v>162.21</c:v>
                </c:pt>
                <c:pt idx="3">
                  <c:v>150</c:v>
                </c:pt>
                <c:pt idx="4">
                  <c:v>150</c:v>
                </c:pt>
              </c:numCache>
            </c:numRef>
          </c:val>
          <c:extLst>
            <c:ext xmlns:c16="http://schemas.microsoft.com/office/drawing/2014/chart" uri="{C3380CC4-5D6E-409C-BE32-E72D297353CC}">
              <c16:uniqueId val="{00000000-0939-4E93-A50D-8BAB9B4DE17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150.96</c:v>
                </c:pt>
                <c:pt idx="1">
                  <c:v>146.12</c:v>
                </c:pt>
                <c:pt idx="2">
                  <c:v>150.44</c:v>
                </c:pt>
                <c:pt idx="3">
                  <c:v>153.13999999999999</c:v>
                </c:pt>
                <c:pt idx="4">
                  <c:v>157.16</c:v>
                </c:pt>
              </c:numCache>
            </c:numRef>
          </c:val>
          <c:smooth val="0"/>
          <c:extLst>
            <c:ext xmlns:c16="http://schemas.microsoft.com/office/drawing/2014/chart" uri="{C3380CC4-5D6E-409C-BE32-E72D297353CC}">
              <c16:uniqueId val="{00000001-0939-4E93-A50D-8BAB9B4DE17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774-4D51-A154-C764006C652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66.180000000000007</c:v>
                </c:pt>
                <c:pt idx="1">
                  <c:v>56.39</c:v>
                </c:pt>
                <c:pt idx="2">
                  <c:v>55.67</c:v>
                </c:pt>
                <c:pt idx="3">
                  <c:v>55.27</c:v>
                </c:pt>
                <c:pt idx="4">
                  <c:v>48.96</c:v>
                </c:pt>
              </c:numCache>
            </c:numRef>
          </c:val>
          <c:smooth val="0"/>
          <c:extLst>
            <c:ext xmlns:c16="http://schemas.microsoft.com/office/drawing/2014/chart" uri="{C3380CC4-5D6E-409C-BE32-E72D297353CC}">
              <c16:uniqueId val="{00000001-F774-4D51-A154-C764006C652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94.85</c:v>
                </c:pt>
                <c:pt idx="1">
                  <c:v>94.76</c:v>
                </c:pt>
                <c:pt idx="2">
                  <c:v>95.07</c:v>
                </c:pt>
                <c:pt idx="3">
                  <c:v>95.38</c:v>
                </c:pt>
                <c:pt idx="4">
                  <c:v>95.67</c:v>
                </c:pt>
              </c:numCache>
            </c:numRef>
          </c:val>
          <c:extLst>
            <c:ext xmlns:c16="http://schemas.microsoft.com/office/drawing/2014/chart" uri="{C3380CC4-5D6E-409C-BE32-E72D297353CC}">
              <c16:uniqueId val="{00000000-AE66-425D-ABDA-694596E360B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91.87</c:v>
                </c:pt>
                <c:pt idx="1">
                  <c:v>91.45</c:v>
                </c:pt>
                <c:pt idx="2">
                  <c:v>91</c:v>
                </c:pt>
                <c:pt idx="3">
                  <c:v>88.12</c:v>
                </c:pt>
                <c:pt idx="4">
                  <c:v>87.38</c:v>
                </c:pt>
              </c:numCache>
            </c:numRef>
          </c:val>
          <c:smooth val="0"/>
          <c:extLst>
            <c:ext xmlns:c16="http://schemas.microsoft.com/office/drawing/2014/chart" uri="{C3380CC4-5D6E-409C-BE32-E72D297353CC}">
              <c16:uniqueId val="{00000001-AE66-425D-ABDA-694596E360B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1328125" defaultRowHeight="13.3" x14ac:dyDescent="0.25"/>
  <cols>
    <col min="1" max="1" width="2.61328125" customWidth="1"/>
    <col min="2" max="62" width="3.765625" customWidth="1"/>
    <col min="64" max="78" width="3.1523437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29" t="str">
        <f>データ!H6</f>
        <v>愛知県　東郷町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5">
      <c r="A8" s="2"/>
      <c r="B8" s="39" t="str">
        <f>データ!I6</f>
        <v>法適用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Bc2</v>
      </c>
      <c r="X8" s="39"/>
      <c r="Y8" s="39"/>
      <c r="Z8" s="39"/>
      <c r="AA8" s="39"/>
      <c r="AB8" s="39"/>
      <c r="AC8" s="39"/>
      <c r="AD8" s="40" t="str">
        <f>データ!$M$6</f>
        <v>非設置</v>
      </c>
      <c r="AE8" s="40"/>
      <c r="AF8" s="40"/>
      <c r="AG8" s="40"/>
      <c r="AH8" s="40"/>
      <c r="AI8" s="40"/>
      <c r="AJ8" s="40"/>
      <c r="AK8" s="3"/>
      <c r="AL8" s="41">
        <f>データ!S6</f>
        <v>43973</v>
      </c>
      <c r="AM8" s="41"/>
      <c r="AN8" s="41"/>
      <c r="AO8" s="41"/>
      <c r="AP8" s="41"/>
      <c r="AQ8" s="41"/>
      <c r="AR8" s="41"/>
      <c r="AS8" s="41"/>
      <c r="AT8" s="34">
        <f>データ!T6</f>
        <v>18.03</v>
      </c>
      <c r="AU8" s="34"/>
      <c r="AV8" s="34"/>
      <c r="AW8" s="34"/>
      <c r="AX8" s="34"/>
      <c r="AY8" s="34"/>
      <c r="AZ8" s="34"/>
      <c r="BA8" s="34"/>
      <c r="BB8" s="34">
        <f>データ!U6</f>
        <v>2438.88</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5">
      <c r="A10" s="2"/>
      <c r="B10" s="34" t="str">
        <f>データ!N6</f>
        <v>-</v>
      </c>
      <c r="C10" s="34"/>
      <c r="D10" s="34"/>
      <c r="E10" s="34"/>
      <c r="F10" s="34"/>
      <c r="G10" s="34"/>
      <c r="H10" s="34"/>
      <c r="I10" s="34">
        <f>データ!O6</f>
        <v>77.3</v>
      </c>
      <c r="J10" s="34"/>
      <c r="K10" s="34"/>
      <c r="L10" s="34"/>
      <c r="M10" s="34"/>
      <c r="N10" s="34"/>
      <c r="O10" s="34"/>
      <c r="P10" s="34">
        <f>データ!P6</f>
        <v>83.08</v>
      </c>
      <c r="Q10" s="34"/>
      <c r="R10" s="34"/>
      <c r="S10" s="34"/>
      <c r="T10" s="34"/>
      <c r="U10" s="34"/>
      <c r="V10" s="34"/>
      <c r="W10" s="34">
        <f>データ!Q6</f>
        <v>89.98</v>
      </c>
      <c r="X10" s="34"/>
      <c r="Y10" s="34"/>
      <c r="Z10" s="34"/>
      <c r="AA10" s="34"/>
      <c r="AB10" s="34"/>
      <c r="AC10" s="34"/>
      <c r="AD10" s="41">
        <f>データ!R6</f>
        <v>1980</v>
      </c>
      <c r="AE10" s="41"/>
      <c r="AF10" s="41"/>
      <c r="AG10" s="41"/>
      <c r="AH10" s="41"/>
      <c r="AI10" s="41"/>
      <c r="AJ10" s="41"/>
      <c r="AK10" s="2"/>
      <c r="AL10" s="41">
        <f>データ!V6</f>
        <v>36474</v>
      </c>
      <c r="AM10" s="41"/>
      <c r="AN10" s="41"/>
      <c r="AO10" s="41"/>
      <c r="AP10" s="41"/>
      <c r="AQ10" s="41"/>
      <c r="AR10" s="41"/>
      <c r="AS10" s="41"/>
      <c r="AT10" s="34">
        <f>データ!W6</f>
        <v>5.45</v>
      </c>
      <c r="AU10" s="34"/>
      <c r="AV10" s="34"/>
      <c r="AW10" s="34"/>
      <c r="AX10" s="34"/>
      <c r="AY10" s="34"/>
      <c r="AZ10" s="34"/>
      <c r="BA10" s="34"/>
      <c r="BB10" s="34">
        <f>データ!X6</f>
        <v>6692.48</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5">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2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114</v>
      </c>
      <c r="BM16" s="61"/>
      <c r="BN16" s="61"/>
      <c r="BO16" s="61"/>
      <c r="BP16" s="61"/>
      <c r="BQ16" s="61"/>
      <c r="BR16" s="61"/>
      <c r="BS16" s="61"/>
      <c r="BT16" s="61"/>
      <c r="BU16" s="61"/>
      <c r="BV16" s="61"/>
      <c r="BW16" s="61"/>
      <c r="BX16" s="61"/>
      <c r="BY16" s="61"/>
      <c r="BZ16" s="62"/>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0" t="s">
        <v>112</v>
      </c>
      <c r="BM47" s="61"/>
      <c r="BN47" s="61"/>
      <c r="BO47" s="61"/>
      <c r="BP47" s="61"/>
      <c r="BQ47" s="61"/>
      <c r="BR47" s="61"/>
      <c r="BS47" s="61"/>
      <c r="BT47" s="61"/>
      <c r="BU47" s="61"/>
      <c r="BV47" s="61"/>
      <c r="BW47" s="61"/>
      <c r="BX47" s="61"/>
      <c r="BY47" s="61"/>
      <c r="BZ47" s="62"/>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0"/>
      <c r="BM48" s="61"/>
      <c r="BN48" s="61"/>
      <c r="BO48" s="61"/>
      <c r="BP48" s="61"/>
      <c r="BQ48" s="61"/>
      <c r="BR48" s="61"/>
      <c r="BS48" s="61"/>
      <c r="BT48" s="61"/>
      <c r="BU48" s="61"/>
      <c r="BV48" s="61"/>
      <c r="BW48" s="61"/>
      <c r="BX48" s="61"/>
      <c r="BY48" s="61"/>
      <c r="BZ48" s="62"/>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0"/>
      <c r="BM49" s="61"/>
      <c r="BN49" s="61"/>
      <c r="BO49" s="61"/>
      <c r="BP49" s="61"/>
      <c r="BQ49" s="61"/>
      <c r="BR49" s="61"/>
      <c r="BS49" s="61"/>
      <c r="BT49" s="61"/>
      <c r="BU49" s="61"/>
      <c r="BV49" s="61"/>
      <c r="BW49" s="61"/>
      <c r="BX49" s="61"/>
      <c r="BY49" s="61"/>
      <c r="BZ49" s="62"/>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0"/>
      <c r="BM50" s="61"/>
      <c r="BN50" s="61"/>
      <c r="BO50" s="61"/>
      <c r="BP50" s="61"/>
      <c r="BQ50" s="61"/>
      <c r="BR50" s="61"/>
      <c r="BS50" s="61"/>
      <c r="BT50" s="61"/>
      <c r="BU50" s="61"/>
      <c r="BV50" s="61"/>
      <c r="BW50" s="61"/>
      <c r="BX50" s="61"/>
      <c r="BY50" s="61"/>
      <c r="BZ50" s="62"/>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0"/>
      <c r="BM51" s="61"/>
      <c r="BN51" s="61"/>
      <c r="BO51" s="61"/>
      <c r="BP51" s="61"/>
      <c r="BQ51" s="61"/>
      <c r="BR51" s="61"/>
      <c r="BS51" s="61"/>
      <c r="BT51" s="61"/>
      <c r="BU51" s="61"/>
      <c r="BV51" s="61"/>
      <c r="BW51" s="61"/>
      <c r="BX51" s="61"/>
      <c r="BY51" s="61"/>
      <c r="BZ51" s="62"/>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0"/>
      <c r="BM52" s="61"/>
      <c r="BN52" s="61"/>
      <c r="BO52" s="61"/>
      <c r="BP52" s="61"/>
      <c r="BQ52" s="61"/>
      <c r="BR52" s="61"/>
      <c r="BS52" s="61"/>
      <c r="BT52" s="61"/>
      <c r="BU52" s="61"/>
      <c r="BV52" s="61"/>
      <c r="BW52" s="61"/>
      <c r="BX52" s="61"/>
      <c r="BY52" s="61"/>
      <c r="BZ52" s="62"/>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0"/>
      <c r="BM53" s="61"/>
      <c r="BN53" s="61"/>
      <c r="BO53" s="61"/>
      <c r="BP53" s="61"/>
      <c r="BQ53" s="61"/>
      <c r="BR53" s="61"/>
      <c r="BS53" s="61"/>
      <c r="BT53" s="61"/>
      <c r="BU53" s="61"/>
      <c r="BV53" s="61"/>
      <c r="BW53" s="61"/>
      <c r="BX53" s="61"/>
      <c r="BY53" s="61"/>
      <c r="BZ53" s="62"/>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0"/>
      <c r="BM54" s="61"/>
      <c r="BN54" s="61"/>
      <c r="BO54" s="61"/>
      <c r="BP54" s="61"/>
      <c r="BQ54" s="61"/>
      <c r="BR54" s="61"/>
      <c r="BS54" s="61"/>
      <c r="BT54" s="61"/>
      <c r="BU54" s="61"/>
      <c r="BV54" s="61"/>
      <c r="BW54" s="61"/>
      <c r="BX54" s="61"/>
      <c r="BY54" s="61"/>
      <c r="BZ54" s="62"/>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0"/>
      <c r="BM55" s="61"/>
      <c r="BN55" s="61"/>
      <c r="BO55" s="61"/>
      <c r="BP55" s="61"/>
      <c r="BQ55" s="61"/>
      <c r="BR55" s="61"/>
      <c r="BS55" s="61"/>
      <c r="BT55" s="61"/>
      <c r="BU55" s="61"/>
      <c r="BV55" s="61"/>
      <c r="BW55" s="61"/>
      <c r="BX55" s="61"/>
      <c r="BY55" s="61"/>
      <c r="BZ55" s="62"/>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0"/>
      <c r="BM56" s="61"/>
      <c r="BN56" s="61"/>
      <c r="BO56" s="61"/>
      <c r="BP56" s="61"/>
      <c r="BQ56" s="61"/>
      <c r="BR56" s="61"/>
      <c r="BS56" s="61"/>
      <c r="BT56" s="61"/>
      <c r="BU56" s="61"/>
      <c r="BV56" s="61"/>
      <c r="BW56" s="61"/>
      <c r="BX56" s="61"/>
      <c r="BY56" s="61"/>
      <c r="BZ56" s="62"/>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0"/>
      <c r="BM57" s="61"/>
      <c r="BN57" s="61"/>
      <c r="BO57" s="61"/>
      <c r="BP57" s="61"/>
      <c r="BQ57" s="61"/>
      <c r="BR57" s="61"/>
      <c r="BS57" s="61"/>
      <c r="BT57" s="61"/>
      <c r="BU57" s="61"/>
      <c r="BV57" s="61"/>
      <c r="BW57" s="61"/>
      <c r="BX57" s="61"/>
      <c r="BY57" s="61"/>
      <c r="BZ57" s="62"/>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0"/>
      <c r="BM58" s="61"/>
      <c r="BN58" s="61"/>
      <c r="BO58" s="61"/>
      <c r="BP58" s="61"/>
      <c r="BQ58" s="61"/>
      <c r="BR58" s="61"/>
      <c r="BS58" s="61"/>
      <c r="BT58" s="61"/>
      <c r="BU58" s="61"/>
      <c r="BV58" s="61"/>
      <c r="BW58" s="61"/>
      <c r="BX58" s="61"/>
      <c r="BY58" s="61"/>
      <c r="BZ58" s="62"/>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0"/>
      <c r="BM59" s="61"/>
      <c r="BN59" s="61"/>
      <c r="BO59" s="61"/>
      <c r="BP59" s="61"/>
      <c r="BQ59" s="61"/>
      <c r="BR59" s="61"/>
      <c r="BS59" s="61"/>
      <c r="BT59" s="61"/>
      <c r="BU59" s="61"/>
      <c r="BV59" s="61"/>
      <c r="BW59" s="61"/>
      <c r="BX59" s="61"/>
      <c r="BY59" s="61"/>
      <c r="BZ59" s="62"/>
    </row>
    <row r="60" spans="1:78" ht="13.5" customHeight="1" x14ac:dyDescent="0.25">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0"/>
      <c r="BM60" s="61"/>
      <c r="BN60" s="61"/>
      <c r="BO60" s="61"/>
      <c r="BP60" s="61"/>
      <c r="BQ60" s="61"/>
      <c r="BR60" s="61"/>
      <c r="BS60" s="61"/>
      <c r="BT60" s="61"/>
      <c r="BU60" s="61"/>
      <c r="BV60" s="61"/>
      <c r="BW60" s="61"/>
      <c r="BX60" s="61"/>
      <c r="BY60" s="61"/>
      <c r="BZ60" s="62"/>
    </row>
    <row r="61" spans="1:78" ht="13.5" customHeight="1" x14ac:dyDescent="0.2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0"/>
      <c r="BM61" s="61"/>
      <c r="BN61" s="61"/>
      <c r="BO61" s="61"/>
      <c r="BP61" s="61"/>
      <c r="BQ61" s="61"/>
      <c r="BR61" s="61"/>
      <c r="BS61" s="61"/>
      <c r="BT61" s="61"/>
      <c r="BU61" s="61"/>
      <c r="BV61" s="61"/>
      <c r="BW61" s="61"/>
      <c r="BX61" s="61"/>
      <c r="BY61" s="61"/>
      <c r="BZ61" s="62"/>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0"/>
      <c r="BM62" s="61"/>
      <c r="BN62" s="61"/>
      <c r="BO62" s="61"/>
      <c r="BP62" s="61"/>
      <c r="BQ62" s="61"/>
      <c r="BR62" s="61"/>
      <c r="BS62" s="61"/>
      <c r="BT62" s="61"/>
      <c r="BU62" s="61"/>
      <c r="BV62" s="61"/>
      <c r="BW62" s="61"/>
      <c r="BX62" s="61"/>
      <c r="BY62" s="61"/>
      <c r="BZ62" s="62"/>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3"/>
      <c r="BM63" s="64"/>
      <c r="BN63" s="64"/>
      <c r="BO63" s="64"/>
      <c r="BP63" s="64"/>
      <c r="BQ63" s="64"/>
      <c r="BR63" s="64"/>
      <c r="BS63" s="64"/>
      <c r="BT63" s="64"/>
      <c r="BU63" s="64"/>
      <c r="BV63" s="64"/>
      <c r="BW63" s="64"/>
      <c r="BX63" s="64"/>
      <c r="BY63" s="64"/>
      <c r="BZ63" s="65"/>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0" t="s">
        <v>113</v>
      </c>
      <c r="BM66" s="61"/>
      <c r="BN66" s="61"/>
      <c r="BO66" s="61"/>
      <c r="BP66" s="61"/>
      <c r="BQ66" s="61"/>
      <c r="BR66" s="61"/>
      <c r="BS66" s="61"/>
      <c r="BT66" s="61"/>
      <c r="BU66" s="61"/>
      <c r="BV66" s="61"/>
      <c r="BW66" s="61"/>
      <c r="BX66" s="61"/>
      <c r="BY66" s="61"/>
      <c r="BZ66" s="62"/>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0"/>
      <c r="BM67" s="61"/>
      <c r="BN67" s="61"/>
      <c r="BO67" s="61"/>
      <c r="BP67" s="61"/>
      <c r="BQ67" s="61"/>
      <c r="BR67" s="61"/>
      <c r="BS67" s="61"/>
      <c r="BT67" s="61"/>
      <c r="BU67" s="61"/>
      <c r="BV67" s="61"/>
      <c r="BW67" s="61"/>
      <c r="BX67" s="61"/>
      <c r="BY67" s="61"/>
      <c r="BZ67" s="62"/>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0"/>
      <c r="BM68" s="61"/>
      <c r="BN68" s="61"/>
      <c r="BO68" s="61"/>
      <c r="BP68" s="61"/>
      <c r="BQ68" s="61"/>
      <c r="BR68" s="61"/>
      <c r="BS68" s="61"/>
      <c r="BT68" s="61"/>
      <c r="BU68" s="61"/>
      <c r="BV68" s="61"/>
      <c r="BW68" s="61"/>
      <c r="BX68" s="61"/>
      <c r="BY68" s="61"/>
      <c r="BZ68" s="62"/>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0"/>
      <c r="BM69" s="61"/>
      <c r="BN69" s="61"/>
      <c r="BO69" s="61"/>
      <c r="BP69" s="61"/>
      <c r="BQ69" s="61"/>
      <c r="BR69" s="61"/>
      <c r="BS69" s="61"/>
      <c r="BT69" s="61"/>
      <c r="BU69" s="61"/>
      <c r="BV69" s="61"/>
      <c r="BW69" s="61"/>
      <c r="BX69" s="61"/>
      <c r="BY69" s="61"/>
      <c r="BZ69" s="62"/>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0"/>
      <c r="BM70" s="61"/>
      <c r="BN70" s="61"/>
      <c r="BO70" s="61"/>
      <c r="BP70" s="61"/>
      <c r="BQ70" s="61"/>
      <c r="BR70" s="61"/>
      <c r="BS70" s="61"/>
      <c r="BT70" s="61"/>
      <c r="BU70" s="61"/>
      <c r="BV70" s="61"/>
      <c r="BW70" s="61"/>
      <c r="BX70" s="61"/>
      <c r="BY70" s="61"/>
      <c r="BZ70" s="62"/>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0"/>
      <c r="BM71" s="61"/>
      <c r="BN71" s="61"/>
      <c r="BO71" s="61"/>
      <c r="BP71" s="61"/>
      <c r="BQ71" s="61"/>
      <c r="BR71" s="61"/>
      <c r="BS71" s="61"/>
      <c r="BT71" s="61"/>
      <c r="BU71" s="61"/>
      <c r="BV71" s="61"/>
      <c r="BW71" s="61"/>
      <c r="BX71" s="61"/>
      <c r="BY71" s="61"/>
      <c r="BZ71" s="62"/>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0"/>
      <c r="BM72" s="61"/>
      <c r="BN72" s="61"/>
      <c r="BO72" s="61"/>
      <c r="BP72" s="61"/>
      <c r="BQ72" s="61"/>
      <c r="BR72" s="61"/>
      <c r="BS72" s="61"/>
      <c r="BT72" s="61"/>
      <c r="BU72" s="61"/>
      <c r="BV72" s="61"/>
      <c r="BW72" s="61"/>
      <c r="BX72" s="61"/>
      <c r="BY72" s="61"/>
      <c r="BZ72" s="62"/>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0"/>
      <c r="BM73" s="61"/>
      <c r="BN73" s="61"/>
      <c r="BO73" s="61"/>
      <c r="BP73" s="61"/>
      <c r="BQ73" s="61"/>
      <c r="BR73" s="61"/>
      <c r="BS73" s="61"/>
      <c r="BT73" s="61"/>
      <c r="BU73" s="61"/>
      <c r="BV73" s="61"/>
      <c r="BW73" s="61"/>
      <c r="BX73" s="61"/>
      <c r="BY73" s="61"/>
      <c r="BZ73" s="62"/>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0"/>
      <c r="BM74" s="61"/>
      <c r="BN74" s="61"/>
      <c r="BO74" s="61"/>
      <c r="BP74" s="61"/>
      <c r="BQ74" s="61"/>
      <c r="BR74" s="61"/>
      <c r="BS74" s="61"/>
      <c r="BT74" s="61"/>
      <c r="BU74" s="61"/>
      <c r="BV74" s="61"/>
      <c r="BW74" s="61"/>
      <c r="BX74" s="61"/>
      <c r="BY74" s="61"/>
      <c r="BZ74" s="62"/>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0"/>
      <c r="BM75" s="61"/>
      <c r="BN75" s="61"/>
      <c r="BO75" s="61"/>
      <c r="BP75" s="61"/>
      <c r="BQ75" s="61"/>
      <c r="BR75" s="61"/>
      <c r="BS75" s="61"/>
      <c r="BT75" s="61"/>
      <c r="BU75" s="61"/>
      <c r="BV75" s="61"/>
      <c r="BW75" s="61"/>
      <c r="BX75" s="61"/>
      <c r="BY75" s="61"/>
      <c r="BZ75" s="62"/>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0"/>
      <c r="BM76" s="61"/>
      <c r="BN76" s="61"/>
      <c r="BO76" s="61"/>
      <c r="BP76" s="61"/>
      <c r="BQ76" s="61"/>
      <c r="BR76" s="61"/>
      <c r="BS76" s="61"/>
      <c r="BT76" s="61"/>
      <c r="BU76" s="61"/>
      <c r="BV76" s="61"/>
      <c r="BW76" s="61"/>
      <c r="BX76" s="61"/>
      <c r="BY76" s="61"/>
      <c r="BZ76" s="62"/>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0"/>
      <c r="BM77" s="61"/>
      <c r="BN77" s="61"/>
      <c r="BO77" s="61"/>
      <c r="BP77" s="61"/>
      <c r="BQ77" s="61"/>
      <c r="BR77" s="61"/>
      <c r="BS77" s="61"/>
      <c r="BT77" s="61"/>
      <c r="BU77" s="61"/>
      <c r="BV77" s="61"/>
      <c r="BW77" s="61"/>
      <c r="BX77" s="61"/>
      <c r="BY77" s="61"/>
      <c r="BZ77" s="62"/>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0"/>
      <c r="BM78" s="61"/>
      <c r="BN78" s="61"/>
      <c r="BO78" s="61"/>
      <c r="BP78" s="61"/>
      <c r="BQ78" s="61"/>
      <c r="BR78" s="61"/>
      <c r="BS78" s="61"/>
      <c r="BT78" s="61"/>
      <c r="BU78" s="61"/>
      <c r="BV78" s="61"/>
      <c r="BW78" s="61"/>
      <c r="BX78" s="61"/>
      <c r="BY78" s="61"/>
      <c r="BZ78" s="62"/>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0"/>
      <c r="BM79" s="61"/>
      <c r="BN79" s="61"/>
      <c r="BO79" s="61"/>
      <c r="BP79" s="61"/>
      <c r="BQ79" s="61"/>
      <c r="BR79" s="61"/>
      <c r="BS79" s="61"/>
      <c r="BT79" s="61"/>
      <c r="BU79" s="61"/>
      <c r="BV79" s="61"/>
      <c r="BW79" s="61"/>
      <c r="BX79" s="61"/>
      <c r="BY79" s="61"/>
      <c r="BZ79" s="62"/>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0"/>
      <c r="BM80" s="61"/>
      <c r="BN80" s="61"/>
      <c r="BO80" s="61"/>
      <c r="BP80" s="61"/>
      <c r="BQ80" s="61"/>
      <c r="BR80" s="61"/>
      <c r="BS80" s="61"/>
      <c r="BT80" s="61"/>
      <c r="BU80" s="61"/>
      <c r="BV80" s="61"/>
      <c r="BW80" s="61"/>
      <c r="BX80" s="61"/>
      <c r="BY80" s="61"/>
      <c r="BZ80" s="62"/>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0"/>
      <c r="BM81" s="61"/>
      <c r="BN81" s="61"/>
      <c r="BO81" s="61"/>
      <c r="BP81" s="61"/>
      <c r="BQ81" s="61"/>
      <c r="BR81" s="61"/>
      <c r="BS81" s="61"/>
      <c r="BT81" s="61"/>
      <c r="BU81" s="61"/>
      <c r="BV81" s="61"/>
      <c r="BW81" s="61"/>
      <c r="BX81" s="61"/>
      <c r="BY81" s="61"/>
      <c r="BZ81" s="62"/>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3"/>
      <c r="BM82" s="64"/>
      <c r="BN82" s="64"/>
      <c r="BO82" s="64"/>
      <c r="BP82" s="64"/>
      <c r="BQ82" s="64"/>
      <c r="BR82" s="64"/>
      <c r="BS82" s="64"/>
      <c r="BT82" s="64"/>
      <c r="BU82" s="64"/>
      <c r="BV82" s="64"/>
      <c r="BW82" s="64"/>
      <c r="BX82" s="64"/>
      <c r="BY82" s="64"/>
      <c r="BZ82" s="65"/>
    </row>
    <row r="83" spans="1:78" x14ac:dyDescent="0.2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Dk3QtTMnFTbuoKxCSvDU8fAM8blu3B6j0xdOA1aOxAki9j99NPgjDTEygFi7S9jVma1dKsY/Lr5kzWtFKjl24Q==" saltValue="pu4mmlh6kZRSy4H81lozj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3" x14ac:dyDescent="0.25"/>
  <cols>
    <col min="2" max="144" width="11.84375" customWidth="1"/>
  </cols>
  <sheetData>
    <row r="1" spans="1:148" x14ac:dyDescent="0.2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5">
      <c r="A6" s="14" t="s">
        <v>95</v>
      </c>
      <c r="B6" s="19">
        <f>B7</f>
        <v>2023</v>
      </c>
      <c r="C6" s="19">
        <f t="shared" ref="C6:X6" si="3">C7</f>
        <v>233021</v>
      </c>
      <c r="D6" s="19">
        <f t="shared" si="3"/>
        <v>46</v>
      </c>
      <c r="E6" s="19">
        <f t="shared" si="3"/>
        <v>17</v>
      </c>
      <c r="F6" s="19">
        <f t="shared" si="3"/>
        <v>1</v>
      </c>
      <c r="G6" s="19">
        <f t="shared" si="3"/>
        <v>0</v>
      </c>
      <c r="H6" s="19" t="str">
        <f t="shared" si="3"/>
        <v>愛知県　東郷町</v>
      </c>
      <c r="I6" s="19" t="str">
        <f t="shared" si="3"/>
        <v>法適用</v>
      </c>
      <c r="J6" s="19" t="str">
        <f t="shared" si="3"/>
        <v>下水道事業</v>
      </c>
      <c r="K6" s="19" t="str">
        <f t="shared" si="3"/>
        <v>公共下水道</v>
      </c>
      <c r="L6" s="19" t="str">
        <f t="shared" si="3"/>
        <v>Bc2</v>
      </c>
      <c r="M6" s="19" t="str">
        <f t="shared" si="3"/>
        <v>非設置</v>
      </c>
      <c r="N6" s="20" t="str">
        <f t="shared" si="3"/>
        <v>-</v>
      </c>
      <c r="O6" s="20">
        <f t="shared" si="3"/>
        <v>77.3</v>
      </c>
      <c r="P6" s="20">
        <f t="shared" si="3"/>
        <v>83.08</v>
      </c>
      <c r="Q6" s="20">
        <f t="shared" si="3"/>
        <v>89.98</v>
      </c>
      <c r="R6" s="20">
        <f t="shared" si="3"/>
        <v>1980</v>
      </c>
      <c r="S6" s="20">
        <f t="shared" si="3"/>
        <v>43973</v>
      </c>
      <c r="T6" s="20">
        <f t="shared" si="3"/>
        <v>18.03</v>
      </c>
      <c r="U6" s="20">
        <f t="shared" si="3"/>
        <v>2438.88</v>
      </c>
      <c r="V6" s="20">
        <f t="shared" si="3"/>
        <v>36474</v>
      </c>
      <c r="W6" s="20">
        <f t="shared" si="3"/>
        <v>5.45</v>
      </c>
      <c r="X6" s="20">
        <f t="shared" si="3"/>
        <v>6692.48</v>
      </c>
      <c r="Y6" s="21">
        <f>IF(Y7="",NA(),Y7)</f>
        <v>93.11</v>
      </c>
      <c r="Z6" s="21">
        <f t="shared" ref="Z6:AH6" si="4">IF(Z7="",NA(),Z7)</f>
        <v>101.96</v>
      </c>
      <c r="AA6" s="21">
        <f t="shared" si="4"/>
        <v>100.05</v>
      </c>
      <c r="AB6" s="21">
        <f t="shared" si="4"/>
        <v>94.1</v>
      </c>
      <c r="AC6" s="21">
        <f t="shared" si="4"/>
        <v>100.63</v>
      </c>
      <c r="AD6" s="21">
        <f t="shared" si="4"/>
        <v>105.89</v>
      </c>
      <c r="AE6" s="21">
        <f t="shared" si="4"/>
        <v>104.59</v>
      </c>
      <c r="AF6" s="21">
        <f t="shared" si="4"/>
        <v>102.96</v>
      </c>
      <c r="AG6" s="21">
        <f t="shared" si="4"/>
        <v>102.1</v>
      </c>
      <c r="AH6" s="21">
        <f t="shared" si="4"/>
        <v>103.89</v>
      </c>
      <c r="AI6" s="20" t="str">
        <f>IF(AI7="","",IF(AI7="-","【-】","【"&amp;SUBSTITUTE(TEXT(AI7,"#,##0.00"),"-","△")&amp;"】"))</f>
        <v>【105.91】</v>
      </c>
      <c r="AJ6" s="21">
        <f>IF(AJ7="",NA(),AJ7)</f>
        <v>4.21</v>
      </c>
      <c r="AK6" s="20">
        <f t="shared" ref="AK6:AS6" si="5">IF(AK7="",NA(),AK7)</f>
        <v>0</v>
      </c>
      <c r="AL6" s="20">
        <f t="shared" si="5"/>
        <v>0</v>
      </c>
      <c r="AM6" s="20">
        <f t="shared" si="5"/>
        <v>0</v>
      </c>
      <c r="AN6" s="20">
        <f t="shared" si="5"/>
        <v>0</v>
      </c>
      <c r="AO6" s="21">
        <f t="shared" si="5"/>
        <v>0.83</v>
      </c>
      <c r="AP6" s="21">
        <f t="shared" si="5"/>
        <v>0.83</v>
      </c>
      <c r="AQ6" s="21">
        <f t="shared" si="5"/>
        <v>1.22</v>
      </c>
      <c r="AR6" s="21">
        <f t="shared" si="5"/>
        <v>11.99</v>
      </c>
      <c r="AS6" s="21">
        <f t="shared" si="5"/>
        <v>23.78</v>
      </c>
      <c r="AT6" s="20" t="str">
        <f>IF(AT7="","",IF(AT7="-","【-】","【"&amp;SUBSTITUTE(TEXT(AT7,"#,##0.00"),"-","△")&amp;"】"))</f>
        <v>【3.03】</v>
      </c>
      <c r="AU6" s="21">
        <f>IF(AU7="",NA(),AU7)</f>
        <v>33.729999999999997</v>
      </c>
      <c r="AV6" s="21">
        <f t="shared" ref="AV6:BD6" si="6">IF(AV7="",NA(),AV7)</f>
        <v>46.2</v>
      </c>
      <c r="AW6" s="21">
        <f t="shared" si="6"/>
        <v>52.24</v>
      </c>
      <c r="AX6" s="21">
        <f t="shared" si="6"/>
        <v>49.68</v>
      </c>
      <c r="AY6" s="21">
        <f t="shared" si="6"/>
        <v>61.77</v>
      </c>
      <c r="AZ6" s="21">
        <f t="shared" si="6"/>
        <v>61.2</v>
      </c>
      <c r="BA6" s="21">
        <f t="shared" si="6"/>
        <v>57.6</v>
      </c>
      <c r="BB6" s="21">
        <f t="shared" si="6"/>
        <v>58.15</v>
      </c>
      <c r="BC6" s="21">
        <f t="shared" si="6"/>
        <v>77.69</v>
      </c>
      <c r="BD6" s="21">
        <f t="shared" si="6"/>
        <v>105.69</v>
      </c>
      <c r="BE6" s="20" t="str">
        <f>IF(BE7="","",IF(BE7="-","【-】","【"&amp;SUBSTITUTE(TEXT(BE7,"#,##0.00"),"-","△")&amp;"】"))</f>
        <v>【78.43】</v>
      </c>
      <c r="BF6" s="21">
        <f>IF(BF7="",NA(),BF7)</f>
        <v>570.61</v>
      </c>
      <c r="BG6" s="21">
        <f t="shared" ref="BG6:BO6" si="7">IF(BG7="",NA(),BG7)</f>
        <v>71.12</v>
      </c>
      <c r="BH6" s="21">
        <f t="shared" si="7"/>
        <v>726.38</v>
      </c>
      <c r="BI6" s="21">
        <f t="shared" si="7"/>
        <v>613.16999999999996</v>
      </c>
      <c r="BJ6" s="21">
        <f t="shared" si="7"/>
        <v>407.7</v>
      </c>
      <c r="BK6" s="21">
        <f t="shared" si="7"/>
        <v>1033.5999999999999</v>
      </c>
      <c r="BL6" s="21">
        <f t="shared" si="7"/>
        <v>1008.36</v>
      </c>
      <c r="BM6" s="21">
        <f t="shared" si="7"/>
        <v>880.28</v>
      </c>
      <c r="BN6" s="21">
        <f t="shared" si="7"/>
        <v>909.2</v>
      </c>
      <c r="BO6" s="21">
        <f t="shared" si="7"/>
        <v>918.51</v>
      </c>
      <c r="BP6" s="20" t="str">
        <f>IF(BP7="","",IF(BP7="-","【-】","【"&amp;SUBSTITUTE(TEXT(BP7,"#,##0.00"),"-","△")&amp;"】"))</f>
        <v>【630.82】</v>
      </c>
      <c r="BQ6" s="21">
        <f>IF(BQ7="",NA(),BQ7)</f>
        <v>63.71</v>
      </c>
      <c r="BR6" s="21">
        <f t="shared" ref="BR6:BZ6" si="8">IF(BR7="",NA(),BR7)</f>
        <v>65.680000000000007</v>
      </c>
      <c r="BS6" s="21">
        <f t="shared" si="8"/>
        <v>67.760000000000005</v>
      </c>
      <c r="BT6" s="21">
        <f t="shared" si="8"/>
        <v>73.23</v>
      </c>
      <c r="BU6" s="21">
        <f t="shared" si="8"/>
        <v>72.540000000000006</v>
      </c>
      <c r="BV6" s="21">
        <f t="shared" si="8"/>
        <v>85.39</v>
      </c>
      <c r="BW6" s="21">
        <f t="shared" si="8"/>
        <v>85.67</v>
      </c>
      <c r="BX6" s="21">
        <f t="shared" si="8"/>
        <v>86.23</v>
      </c>
      <c r="BY6" s="21">
        <f t="shared" si="8"/>
        <v>84.23</v>
      </c>
      <c r="BZ6" s="21">
        <f t="shared" si="8"/>
        <v>82.72</v>
      </c>
      <c r="CA6" s="20" t="str">
        <f>IF(CA7="","",IF(CA7="-","【-】","【"&amp;SUBSTITUTE(TEXT(CA7,"#,##0.00"),"-","△")&amp;"】"))</f>
        <v>【97.81】</v>
      </c>
      <c r="CB6" s="21">
        <f>IF(CB7="",NA(),CB7)</f>
        <v>163.47999999999999</v>
      </c>
      <c r="CC6" s="21">
        <f t="shared" ref="CC6:CK6" si="9">IF(CC7="",NA(),CC7)</f>
        <v>162.41</v>
      </c>
      <c r="CD6" s="21">
        <f t="shared" si="9"/>
        <v>162.21</v>
      </c>
      <c r="CE6" s="21">
        <f t="shared" si="9"/>
        <v>150</v>
      </c>
      <c r="CF6" s="21">
        <f t="shared" si="9"/>
        <v>150</v>
      </c>
      <c r="CG6" s="21">
        <f t="shared" si="9"/>
        <v>150.96</v>
      </c>
      <c r="CH6" s="21">
        <f t="shared" si="9"/>
        <v>146.12</v>
      </c>
      <c r="CI6" s="21">
        <f t="shared" si="9"/>
        <v>150.44</v>
      </c>
      <c r="CJ6" s="21">
        <f t="shared" si="9"/>
        <v>153.13999999999999</v>
      </c>
      <c r="CK6" s="21">
        <f t="shared" si="9"/>
        <v>157.16</v>
      </c>
      <c r="CL6" s="20" t="str">
        <f>IF(CL7="","",IF(CL7="-","【-】","【"&amp;SUBSTITUTE(TEXT(CL7,"#,##0.00"),"-","△")&amp;"】"))</f>
        <v>【138.75】</v>
      </c>
      <c r="CM6" s="21" t="str">
        <f>IF(CM7="",NA(),CM7)</f>
        <v>-</v>
      </c>
      <c r="CN6" s="21" t="str">
        <f t="shared" ref="CN6:CV6" si="10">IF(CN7="",NA(),CN7)</f>
        <v>-</v>
      </c>
      <c r="CO6" s="21" t="str">
        <f t="shared" si="10"/>
        <v>-</v>
      </c>
      <c r="CP6" s="21" t="str">
        <f t="shared" si="10"/>
        <v>-</v>
      </c>
      <c r="CQ6" s="21" t="str">
        <f t="shared" si="10"/>
        <v>-</v>
      </c>
      <c r="CR6" s="21">
        <f t="shared" si="10"/>
        <v>66.180000000000007</v>
      </c>
      <c r="CS6" s="21">
        <f t="shared" si="10"/>
        <v>56.39</v>
      </c>
      <c r="CT6" s="21">
        <f t="shared" si="10"/>
        <v>55.67</v>
      </c>
      <c r="CU6" s="21">
        <f t="shared" si="10"/>
        <v>55.27</v>
      </c>
      <c r="CV6" s="21">
        <f t="shared" si="10"/>
        <v>48.96</v>
      </c>
      <c r="CW6" s="20" t="str">
        <f>IF(CW7="","",IF(CW7="-","【-】","【"&amp;SUBSTITUTE(TEXT(CW7,"#,##0.00"),"-","△")&amp;"】"))</f>
        <v>【58.94】</v>
      </c>
      <c r="CX6" s="21">
        <f>IF(CX7="",NA(),CX7)</f>
        <v>94.85</v>
      </c>
      <c r="CY6" s="21">
        <f t="shared" ref="CY6:DG6" si="11">IF(CY7="",NA(),CY7)</f>
        <v>94.76</v>
      </c>
      <c r="CZ6" s="21">
        <f t="shared" si="11"/>
        <v>95.07</v>
      </c>
      <c r="DA6" s="21">
        <f t="shared" si="11"/>
        <v>95.38</v>
      </c>
      <c r="DB6" s="21">
        <f t="shared" si="11"/>
        <v>95.67</v>
      </c>
      <c r="DC6" s="21">
        <f t="shared" si="11"/>
        <v>91.87</v>
      </c>
      <c r="DD6" s="21">
        <f t="shared" si="11"/>
        <v>91.45</v>
      </c>
      <c r="DE6" s="21">
        <f t="shared" si="11"/>
        <v>91</v>
      </c>
      <c r="DF6" s="21">
        <f t="shared" si="11"/>
        <v>88.12</v>
      </c>
      <c r="DG6" s="21">
        <f t="shared" si="11"/>
        <v>87.38</v>
      </c>
      <c r="DH6" s="20" t="str">
        <f>IF(DH7="","",IF(DH7="-","【-】","【"&amp;SUBSTITUTE(TEXT(DH7,"#,##0.00"),"-","△")&amp;"】"))</f>
        <v>【95.91】</v>
      </c>
      <c r="DI6" s="21">
        <f>IF(DI7="",NA(),DI7)</f>
        <v>2.85</v>
      </c>
      <c r="DJ6" s="21">
        <f t="shared" ref="DJ6:DR6" si="12">IF(DJ7="",NA(),DJ7)</f>
        <v>5.7</v>
      </c>
      <c r="DK6" s="21">
        <f t="shared" si="12"/>
        <v>8.51</v>
      </c>
      <c r="DL6" s="21">
        <f t="shared" si="12"/>
        <v>11.26</v>
      </c>
      <c r="DM6" s="21">
        <f t="shared" si="12"/>
        <v>14.08</v>
      </c>
      <c r="DN6" s="21">
        <f t="shared" si="12"/>
        <v>19.78</v>
      </c>
      <c r="DO6" s="21">
        <f t="shared" si="12"/>
        <v>14.8</v>
      </c>
      <c r="DP6" s="21">
        <f t="shared" si="12"/>
        <v>17.149999999999999</v>
      </c>
      <c r="DQ6" s="21">
        <f t="shared" si="12"/>
        <v>19.68</v>
      </c>
      <c r="DR6" s="21">
        <f t="shared" si="12"/>
        <v>18.239999999999998</v>
      </c>
      <c r="DS6" s="20" t="str">
        <f>IF(DS7="","",IF(DS7="-","【-】","【"&amp;SUBSTITUTE(TEXT(DS7,"#,##0.00"),"-","△")&amp;"】"))</f>
        <v>【41.09】</v>
      </c>
      <c r="DT6" s="20">
        <f>IF(DT7="",NA(),DT7)</f>
        <v>0</v>
      </c>
      <c r="DU6" s="20">
        <f t="shared" ref="DU6:EC6" si="13">IF(DU7="",NA(),DU7)</f>
        <v>0</v>
      </c>
      <c r="DV6" s="20">
        <f t="shared" si="13"/>
        <v>0</v>
      </c>
      <c r="DW6" s="20">
        <f t="shared" si="13"/>
        <v>0</v>
      </c>
      <c r="DX6" s="20">
        <f t="shared" si="13"/>
        <v>0</v>
      </c>
      <c r="DY6" s="21">
        <f t="shared" si="13"/>
        <v>0.44</v>
      </c>
      <c r="DZ6" s="21">
        <f t="shared" si="13"/>
        <v>0.1</v>
      </c>
      <c r="EA6" s="21">
        <f t="shared" si="13"/>
        <v>0.14000000000000001</v>
      </c>
      <c r="EB6" s="21">
        <f t="shared" si="13"/>
        <v>0.16</v>
      </c>
      <c r="EC6" s="20">
        <f t="shared" si="13"/>
        <v>0</v>
      </c>
      <c r="ED6" s="20" t="str">
        <f>IF(ED7="","",IF(ED7="-","【-】","【"&amp;SUBSTITUTE(TEXT(ED7,"#,##0.00"),"-","△")&amp;"】"))</f>
        <v>【8.68】</v>
      </c>
      <c r="EE6" s="21">
        <f>IF(EE7="",NA(),EE7)</f>
        <v>0.18</v>
      </c>
      <c r="EF6" s="21">
        <f t="shared" ref="EF6:EN6" si="14">IF(EF7="",NA(),EF7)</f>
        <v>0.75</v>
      </c>
      <c r="EG6" s="21">
        <f t="shared" si="14"/>
        <v>0.93</v>
      </c>
      <c r="EH6" s="21">
        <f t="shared" si="14"/>
        <v>0.66</v>
      </c>
      <c r="EI6" s="21">
        <f t="shared" si="14"/>
        <v>0.05</v>
      </c>
      <c r="EJ6" s="21">
        <f t="shared" si="14"/>
        <v>0.05</v>
      </c>
      <c r="EK6" s="21">
        <f t="shared" si="14"/>
        <v>0.09</v>
      </c>
      <c r="EL6" s="21">
        <f t="shared" si="14"/>
        <v>0.25</v>
      </c>
      <c r="EM6" s="21">
        <f t="shared" si="14"/>
        <v>0.05</v>
      </c>
      <c r="EN6" s="21">
        <f t="shared" si="14"/>
        <v>0.01</v>
      </c>
      <c r="EO6" s="20" t="str">
        <f>IF(EO7="","",IF(EO7="-","【-】","【"&amp;SUBSTITUTE(TEXT(EO7,"#,##0.00"),"-","△")&amp;"】"))</f>
        <v>【0.22】</v>
      </c>
    </row>
    <row r="7" spans="1:148" s="22" customFormat="1" x14ac:dyDescent="0.25">
      <c r="A7" s="14"/>
      <c r="B7" s="23">
        <v>2023</v>
      </c>
      <c r="C7" s="23">
        <v>233021</v>
      </c>
      <c r="D7" s="23">
        <v>46</v>
      </c>
      <c r="E7" s="23">
        <v>17</v>
      </c>
      <c r="F7" s="23">
        <v>1</v>
      </c>
      <c r="G7" s="23">
        <v>0</v>
      </c>
      <c r="H7" s="23" t="s">
        <v>96</v>
      </c>
      <c r="I7" s="23" t="s">
        <v>97</v>
      </c>
      <c r="J7" s="23" t="s">
        <v>98</v>
      </c>
      <c r="K7" s="23" t="s">
        <v>99</v>
      </c>
      <c r="L7" s="23" t="s">
        <v>100</v>
      </c>
      <c r="M7" s="23" t="s">
        <v>101</v>
      </c>
      <c r="N7" s="24" t="s">
        <v>102</v>
      </c>
      <c r="O7" s="24">
        <v>77.3</v>
      </c>
      <c r="P7" s="24">
        <v>83.08</v>
      </c>
      <c r="Q7" s="24">
        <v>89.98</v>
      </c>
      <c r="R7" s="24">
        <v>1980</v>
      </c>
      <c r="S7" s="24">
        <v>43973</v>
      </c>
      <c r="T7" s="24">
        <v>18.03</v>
      </c>
      <c r="U7" s="24">
        <v>2438.88</v>
      </c>
      <c r="V7" s="24">
        <v>36474</v>
      </c>
      <c r="W7" s="24">
        <v>5.45</v>
      </c>
      <c r="X7" s="24">
        <v>6692.48</v>
      </c>
      <c r="Y7" s="24">
        <v>93.11</v>
      </c>
      <c r="Z7" s="24">
        <v>101.96</v>
      </c>
      <c r="AA7" s="24">
        <v>100.05</v>
      </c>
      <c r="AB7" s="24">
        <v>94.1</v>
      </c>
      <c r="AC7" s="24">
        <v>100.63</v>
      </c>
      <c r="AD7" s="24">
        <v>105.89</v>
      </c>
      <c r="AE7" s="24">
        <v>104.59</v>
      </c>
      <c r="AF7" s="24">
        <v>102.96</v>
      </c>
      <c r="AG7" s="24">
        <v>102.1</v>
      </c>
      <c r="AH7" s="24">
        <v>103.89</v>
      </c>
      <c r="AI7" s="24">
        <v>105.91</v>
      </c>
      <c r="AJ7" s="24">
        <v>4.21</v>
      </c>
      <c r="AK7" s="24">
        <v>0</v>
      </c>
      <c r="AL7" s="24">
        <v>0</v>
      </c>
      <c r="AM7" s="24">
        <v>0</v>
      </c>
      <c r="AN7" s="24">
        <v>0</v>
      </c>
      <c r="AO7" s="24">
        <v>0.83</v>
      </c>
      <c r="AP7" s="24">
        <v>0.83</v>
      </c>
      <c r="AQ7" s="24">
        <v>1.22</v>
      </c>
      <c r="AR7" s="24">
        <v>11.99</v>
      </c>
      <c r="AS7" s="24">
        <v>23.78</v>
      </c>
      <c r="AT7" s="24">
        <v>3.03</v>
      </c>
      <c r="AU7" s="24">
        <v>33.729999999999997</v>
      </c>
      <c r="AV7" s="24">
        <v>46.2</v>
      </c>
      <c r="AW7" s="24">
        <v>52.24</v>
      </c>
      <c r="AX7" s="24">
        <v>49.68</v>
      </c>
      <c r="AY7" s="24">
        <v>61.77</v>
      </c>
      <c r="AZ7" s="24">
        <v>61.2</v>
      </c>
      <c r="BA7" s="24">
        <v>57.6</v>
      </c>
      <c r="BB7" s="24">
        <v>58.15</v>
      </c>
      <c r="BC7" s="24">
        <v>77.69</v>
      </c>
      <c r="BD7" s="24">
        <v>105.69</v>
      </c>
      <c r="BE7" s="24">
        <v>78.430000000000007</v>
      </c>
      <c r="BF7" s="24">
        <v>570.61</v>
      </c>
      <c r="BG7" s="24">
        <v>71.12</v>
      </c>
      <c r="BH7" s="24">
        <v>726.38</v>
      </c>
      <c r="BI7" s="24">
        <v>613.16999999999996</v>
      </c>
      <c r="BJ7" s="24">
        <v>407.7</v>
      </c>
      <c r="BK7" s="24">
        <v>1033.5999999999999</v>
      </c>
      <c r="BL7" s="24">
        <v>1008.36</v>
      </c>
      <c r="BM7" s="24">
        <v>880.28</v>
      </c>
      <c r="BN7" s="24">
        <v>909.2</v>
      </c>
      <c r="BO7" s="24">
        <v>918.51</v>
      </c>
      <c r="BP7" s="24">
        <v>630.82000000000005</v>
      </c>
      <c r="BQ7" s="24">
        <v>63.71</v>
      </c>
      <c r="BR7" s="24">
        <v>65.680000000000007</v>
      </c>
      <c r="BS7" s="24">
        <v>67.760000000000005</v>
      </c>
      <c r="BT7" s="24">
        <v>73.23</v>
      </c>
      <c r="BU7" s="24">
        <v>72.540000000000006</v>
      </c>
      <c r="BV7" s="24">
        <v>85.39</v>
      </c>
      <c r="BW7" s="24">
        <v>85.67</v>
      </c>
      <c r="BX7" s="24">
        <v>86.23</v>
      </c>
      <c r="BY7" s="24">
        <v>84.23</v>
      </c>
      <c r="BZ7" s="24">
        <v>82.72</v>
      </c>
      <c r="CA7" s="24">
        <v>97.81</v>
      </c>
      <c r="CB7" s="24">
        <v>163.47999999999999</v>
      </c>
      <c r="CC7" s="24">
        <v>162.41</v>
      </c>
      <c r="CD7" s="24">
        <v>162.21</v>
      </c>
      <c r="CE7" s="24">
        <v>150</v>
      </c>
      <c r="CF7" s="24">
        <v>150</v>
      </c>
      <c r="CG7" s="24">
        <v>150.96</v>
      </c>
      <c r="CH7" s="24">
        <v>146.12</v>
      </c>
      <c r="CI7" s="24">
        <v>150.44</v>
      </c>
      <c r="CJ7" s="24">
        <v>153.13999999999999</v>
      </c>
      <c r="CK7" s="24">
        <v>157.16</v>
      </c>
      <c r="CL7" s="24">
        <v>138.75</v>
      </c>
      <c r="CM7" s="24" t="s">
        <v>102</v>
      </c>
      <c r="CN7" s="24" t="s">
        <v>102</v>
      </c>
      <c r="CO7" s="24" t="s">
        <v>102</v>
      </c>
      <c r="CP7" s="24" t="s">
        <v>102</v>
      </c>
      <c r="CQ7" s="24" t="s">
        <v>102</v>
      </c>
      <c r="CR7" s="24">
        <v>66.180000000000007</v>
      </c>
      <c r="CS7" s="24">
        <v>56.39</v>
      </c>
      <c r="CT7" s="24">
        <v>55.67</v>
      </c>
      <c r="CU7" s="24">
        <v>55.27</v>
      </c>
      <c r="CV7" s="24">
        <v>48.96</v>
      </c>
      <c r="CW7" s="24">
        <v>58.94</v>
      </c>
      <c r="CX7" s="24">
        <v>94.85</v>
      </c>
      <c r="CY7" s="24">
        <v>94.76</v>
      </c>
      <c r="CZ7" s="24">
        <v>95.07</v>
      </c>
      <c r="DA7" s="24">
        <v>95.38</v>
      </c>
      <c r="DB7" s="24">
        <v>95.67</v>
      </c>
      <c r="DC7" s="24">
        <v>91.87</v>
      </c>
      <c r="DD7" s="24">
        <v>91.45</v>
      </c>
      <c r="DE7" s="24">
        <v>91</v>
      </c>
      <c r="DF7" s="24">
        <v>88.12</v>
      </c>
      <c r="DG7" s="24">
        <v>87.38</v>
      </c>
      <c r="DH7" s="24">
        <v>95.91</v>
      </c>
      <c r="DI7" s="24">
        <v>2.85</v>
      </c>
      <c r="DJ7" s="24">
        <v>5.7</v>
      </c>
      <c r="DK7" s="24">
        <v>8.51</v>
      </c>
      <c r="DL7" s="24">
        <v>11.26</v>
      </c>
      <c r="DM7" s="24">
        <v>14.08</v>
      </c>
      <c r="DN7" s="24">
        <v>19.78</v>
      </c>
      <c r="DO7" s="24">
        <v>14.8</v>
      </c>
      <c r="DP7" s="24">
        <v>17.149999999999999</v>
      </c>
      <c r="DQ7" s="24">
        <v>19.68</v>
      </c>
      <c r="DR7" s="24">
        <v>18.239999999999998</v>
      </c>
      <c r="DS7" s="24">
        <v>41.09</v>
      </c>
      <c r="DT7" s="24">
        <v>0</v>
      </c>
      <c r="DU7" s="24">
        <v>0</v>
      </c>
      <c r="DV7" s="24">
        <v>0</v>
      </c>
      <c r="DW7" s="24">
        <v>0</v>
      </c>
      <c r="DX7" s="24">
        <v>0</v>
      </c>
      <c r="DY7" s="24">
        <v>0.44</v>
      </c>
      <c r="DZ7" s="24">
        <v>0.1</v>
      </c>
      <c r="EA7" s="24">
        <v>0.14000000000000001</v>
      </c>
      <c r="EB7" s="24">
        <v>0.16</v>
      </c>
      <c r="EC7" s="24">
        <v>0</v>
      </c>
      <c r="ED7" s="24">
        <v>8.68</v>
      </c>
      <c r="EE7" s="24">
        <v>0.18</v>
      </c>
      <c r="EF7" s="24">
        <v>0.75</v>
      </c>
      <c r="EG7" s="24">
        <v>0.93</v>
      </c>
      <c r="EH7" s="24">
        <v>0.66</v>
      </c>
      <c r="EI7" s="24">
        <v>0.05</v>
      </c>
      <c r="EJ7" s="24">
        <v>0.05</v>
      </c>
      <c r="EK7" s="24">
        <v>0.09</v>
      </c>
      <c r="EL7" s="24">
        <v>0.25</v>
      </c>
      <c r="EM7" s="24">
        <v>0.05</v>
      </c>
      <c r="EN7" s="24">
        <v>0.01</v>
      </c>
      <c r="EO7" s="24">
        <v>0.22</v>
      </c>
    </row>
    <row r="8" spans="1:148" x14ac:dyDescent="0.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5">
      <c r="B11">
        <v>22</v>
      </c>
      <c r="C11">
        <v>21</v>
      </c>
      <c r="D11">
        <v>20</v>
      </c>
      <c r="E11">
        <v>19</v>
      </c>
      <c r="F11">
        <v>18</v>
      </c>
      <c r="G11" t="s">
        <v>108</v>
      </c>
    </row>
    <row r="12" spans="1:148" x14ac:dyDescent="0.25">
      <c r="B12">
        <v>1</v>
      </c>
      <c r="C12">
        <v>1</v>
      </c>
      <c r="D12">
        <v>2</v>
      </c>
      <c r="E12">
        <v>3</v>
      </c>
      <c r="F12">
        <v>4</v>
      </c>
      <c r="G12" t="s">
        <v>109</v>
      </c>
    </row>
    <row r="13" spans="1:148" x14ac:dyDescent="0.2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2025-02-17T00:35:44Z</cp:lastPrinted>
  <dcterms:created xsi:type="dcterms:W3CDTF">2025-01-24T07:03:19Z</dcterms:created>
  <dcterms:modified xsi:type="dcterms:W3CDTF">2025-02-17T00:35:45Z</dcterms:modified>
  <cp:category/>
</cp:coreProperties>
</file>