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41　大口町　〇\下水道事業（公下）\"/>
    </mc:Choice>
  </mc:AlternateContent>
  <xr:revisionPtr revIDLastSave="0" documentId="13_ncr:1_{AA41E925-DC84-4620-A6AA-047B556AB4FC}" xr6:coauthVersionLast="47" xr6:coauthVersionMax="47" xr10:uidLastSave="{00000000-0000-0000-0000-000000000000}"/>
  <workbookProtection workbookAlgorithmName="SHA-512" workbookHashValue="9yMmr9X+WDULIPv011QeFQybytD2zl7LVaV+Jp9WS5OVWHDEuLoDiDTi0vTFu1wdh7PWuTuCtMGTFVC+4wL61A==" workbookSaltValue="NqemsS/lHAPsWDaysc71ww=="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T6" i="5"/>
  <c r="AT8" i="4" s="1"/>
  <c r="S6" i="5"/>
  <c r="AL8" i="4" s="1"/>
  <c r="R6" i="5"/>
  <c r="Q6" i="5"/>
  <c r="P6" i="5"/>
  <c r="P10" i="4" s="1"/>
  <c r="O6" i="5"/>
  <c r="I10" i="4" s="1"/>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G85" i="4"/>
  <c r="AD10" i="4"/>
  <c r="W10" i="4"/>
  <c r="B10" i="4"/>
  <c r="BB8" i="4"/>
  <c r="AD8" i="4"/>
  <c r="B8" i="4"/>
</calcChain>
</file>

<file path=xl/sharedStrings.xml><?xml version="1.0" encoding="utf-8"?>
<sst xmlns="http://schemas.openxmlformats.org/spreadsheetml/2006/main" count="320" uniqueCount="117">
  <si>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</si>
  <si>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</si>
  <si>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</si>
  <si>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</si>
  <si>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</si>
  <si>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</si>
  <si>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</si>
  <si>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</si>
  <si>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</si>
  <si>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</si>
  <si>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</si>
  <si>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</si>
  <si>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</si>
  <si>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</si>
  <si>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</si>
  <si>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</si>
  <si>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</si>
  <si>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</si>
  <si>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</si>
  <si>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</si>
  <si>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</si>
  <si>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</si>
  <si>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</si>
  <si>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</si>
  <si>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</si>
  <si>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</si>
  <si>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</si>
  <si>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</si>
  <si>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</si>
  <si>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</si>
  <si>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</si>
  <si>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</si>
  <si>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</si>
  <si>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</si>
  <si>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</si>
  <si>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</si>
  <si>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</si>
  <si>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</si>
  <si>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</si>
  <si>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</si>
  <si>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</si>
  <si>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</si>
  <si>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</si>
  <si>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</si>
  <si>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</si>
  <si>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</si>
  <si>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</si>
  <si>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</si>
  <si>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</si>
  <si>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</si>
  <si>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</si>
  <si>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</si>
  <si>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</si>
  <si>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</si>
  <si>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</si>
  <si>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</si>
  <si>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</si>
  <si>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</si>
  <si>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</si>
  <si>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</si>
  <si>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</si>
  <si>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</si>
  <si>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</si>
  <si>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</si>
  <si>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</si>
  <si>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</si>
  <si>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</si>
  <si>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</si>
  <si>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</si>
  <si>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</si>
  <si>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</si>
  <si>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</si>
  <si>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</si>
  <si>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</si>
  <si>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</si>
  <si>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</si>
  <si>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</si>
  <si>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</si>
  <si>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</si>
  <si>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</si>
  <si>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</si>
  <si>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</si>
  <si>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</si>
  <si>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</si>
  <si>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</si>
  <si>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</si>
  <si>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</si>
  <si>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</si>
  <si>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</si>
  <si>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</si>
  <si>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</si>
  <si>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</si>
  <si>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</si>
  <si>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</si>
  <si>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</si>
  <si>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</si>
  <si>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大口町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</si>
  <si>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</si>
  <si>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</si>
  <si>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</si>
  <si>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</si>
  <si>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</si>
  <si>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</si>
  <si>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</si>
  <si>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</si>
  <si>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</si>
  <si>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</si>
  <si>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</si>
  <si>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</si>
  <si>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</si>
  <si>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</si>
  <si>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</si>
  <si>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</si>
  <si>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</si>
  <si>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5年4月、企業会計への移行と料金改定を実施し、経常収支比率100％以上となったが、経費回収率100％には至らなかった。今後は接続率の向上に注力し、汚水処理費のコスト削減に努め、一般会計支出の削減を図る必要がある。そのうえで必要に応じて料金の見直しを検討しなくてはならない。
　整備に関してはほぼ完了しているが、不明水対策が大きな課題となっている。管渠の更新投資には膨大な費用がかかるため、財源の確保について早急に検討が必要である。
</t>
    <rPh sb="17" eb="19">
      <t>リョウキン</t>
    </rPh>
    <rPh sb="19" eb="21">
      <t>カイテイ</t>
    </rPh>
    <rPh sb="26" eb="28">
      <t>ケイジョウ</t>
    </rPh>
    <rPh sb="28" eb="30">
      <t>シュウシ</t>
    </rPh>
    <rPh sb="30" eb="32">
      <t>ヒリツ</t>
    </rPh>
    <rPh sb="36" eb="38">
      <t>イジョウ</t>
    </rPh>
    <rPh sb="55" eb="56">
      <t>イタ</t>
    </rPh>
    <rPh sb="76" eb="78">
      <t>オスイ</t>
    </rPh>
    <rPh sb="78" eb="80">
      <t>ショリ</t>
    </rPh>
    <rPh sb="80" eb="81">
      <t>ヒ</t>
    </rPh>
    <rPh sb="85" eb="87">
      <t>サクゲン</t>
    </rPh>
    <rPh sb="88" eb="89">
      <t>ツト</t>
    </rPh>
    <rPh sb="114" eb="116">
      <t>ヒツヨウ</t>
    </rPh>
    <rPh sb="117" eb="118">
      <t>オウ</t>
    </rPh>
    <rPh sb="120" eb="122">
      <t>リョウキン</t>
    </rPh>
    <rPh sb="123" eb="125">
      <t>ミナオ</t>
    </rPh>
    <rPh sb="127" eb="129">
      <t>ケントウ</t>
    </rPh>
    <rPh sb="141" eb="143">
      <t>セイビ</t>
    </rPh>
    <rPh sb="144" eb="145">
      <t>カン</t>
    </rPh>
    <rPh sb="150" eb="152">
      <t>カンリョウ</t>
    </rPh>
    <rPh sb="158" eb="160">
      <t>フメイ</t>
    </rPh>
    <rPh sb="160" eb="161">
      <t>スイ</t>
    </rPh>
    <rPh sb="161" eb="163">
      <t>タイサク</t>
    </rPh>
    <rPh sb="164" eb="165">
      <t>オオ</t>
    </rPh>
    <rPh sb="167" eb="169">
      <t>カダイ</t>
    </rPh>
    <rPh sb="176" eb="178">
      <t>カンキョ</t>
    </rPh>
    <rPh sb="185" eb="187">
      <t>ボウダイ</t>
    </rPh>
    <rPh sb="206" eb="208">
      <t>サッキュウ</t>
    </rPh>
    <phoneticPr fontId="4"/>
  </si>
  <si>
    <t>①有形固定資産減価償却率
　令和5年4月に企業会計に移行し、有形固定資産減価償却累計額がまだ少ないため、類似団体平均値よりも低くなっている。
③管渠改善率
　供用開始から28年と比較的新しい施設だが、不明水が多く、カメラ調査で路線を特定し更新を実施している。また、ストックマネジメント計画に基づき、不明水対策と併せて老朽化対策も進めている。管路の更新ペースが遅れているため、投資の在り方について検討する必要がある。</t>
    <rPh sb="1" eb="3">
      <t>ユウケイ</t>
    </rPh>
    <rPh sb="3" eb="5">
      <t>コテイ</t>
    </rPh>
    <rPh sb="5" eb="7">
      <t>シサン</t>
    </rPh>
    <rPh sb="7" eb="9">
      <t>ゲンカ</t>
    </rPh>
    <rPh sb="9" eb="11">
      <t>ショウキャク</t>
    </rPh>
    <rPh sb="11" eb="12">
      <t>リツ</t>
    </rPh>
    <rPh sb="40" eb="43">
      <t>ルイケイガク</t>
    </rPh>
    <rPh sb="46" eb="47">
      <t>スク</t>
    </rPh>
    <rPh sb="95" eb="97">
      <t>シセツ</t>
    </rPh>
    <rPh sb="110" eb="112">
      <t>チョウサ</t>
    </rPh>
    <rPh sb="170" eb="172">
      <t>カンロ</t>
    </rPh>
    <rPh sb="173" eb="175">
      <t>コウシン</t>
    </rPh>
    <rPh sb="179" eb="180">
      <t>オク</t>
    </rPh>
    <rPh sb="187" eb="189">
      <t>トウシ</t>
    </rPh>
    <rPh sb="190" eb="191">
      <t>ア</t>
    </rPh>
    <rPh sb="192" eb="193">
      <t>カタ</t>
    </rPh>
    <rPh sb="197" eb="199">
      <t>ケントウ</t>
    </rPh>
    <rPh sb="201" eb="203">
      <t>ヒツヨウ</t>
    </rPh>
    <phoneticPr fontId="4"/>
  </si>
  <si>
    <t xml:space="preserve">当市下水道事業は令和５年度より地方公営企業法を適用したため、令和４年度以前の指標については記載がない。
①経常収支比率
　令和4年度の指標93.72％に対し令和5年度の指標は105.71％であった。令和5年4月の料金改定により指標は改善されたが、一般会計からの繰入金の収益で費用の一部を賄っている。今後は費用の増加や人口減少による収入減が懸念される中、使用料以外の収入に依存しない健全経営を目指していかなければならない。
③流動比率
　企業債残高に対し現金の保有額が少ないため、類似団体平均値よりも低くなっている。
④企業債残高対事業規模比率
　整備が進み普及率は高いが、企業債残高が増えたため、類似団体平均値よりも低くなっている。
⑤経費回収率
　令和4年度の指標は89.60％であった。令和5年4月に料金改定したものの、指標は90.76％の微増に留まった。使用料で回収すべき費用を使用料だけでは賄えていないため、接続率の向上に取組み、将来に備え汚水処理費の削減もしくは適正な使用料収入の確保を目指していかなければならない。
⑥汚水処理原価
　類似団体平均値を下回り、ここ数年151円あたりを推移している。
⑧水洗化率
　管きょの整備がほぼ完了しているため、公共用水域の水質保全や、使用料収入の増加等の観点から、水洗化率100％を目指す取組みが必要となる。
</t>
    <rPh sb="54" eb="60">
      <t>ケイジョウシュウシヒリツ</t>
    </rPh>
    <rPh sb="62" eb="64">
      <t>レイワ</t>
    </rPh>
    <rPh sb="65" eb="67">
      <t>ネンド</t>
    </rPh>
    <rPh sb="68" eb="70">
      <t>シヒョウ</t>
    </rPh>
    <rPh sb="77" eb="78">
      <t>タイ</t>
    </rPh>
    <rPh sb="100" eb="102">
      <t>レイワ</t>
    </rPh>
    <rPh sb="103" eb="104">
      <t>ネン</t>
    </rPh>
    <rPh sb="105" eb="106">
      <t>ツキ</t>
    </rPh>
    <rPh sb="107" eb="109">
      <t>リョウキン</t>
    </rPh>
    <rPh sb="109" eb="111">
      <t>カイテイ</t>
    </rPh>
    <rPh sb="114" eb="116">
      <t>シヒョウ</t>
    </rPh>
    <rPh sb="117" eb="119">
      <t>カイゼン</t>
    </rPh>
    <rPh sb="124" eb="126">
      <t>イッパン</t>
    </rPh>
    <rPh sb="126" eb="128">
      <t>カイケイ</t>
    </rPh>
    <rPh sb="131" eb="133">
      <t>クリイレ</t>
    </rPh>
    <rPh sb="133" eb="134">
      <t>キン</t>
    </rPh>
    <rPh sb="135" eb="137">
      <t>シュウエキ</t>
    </rPh>
    <rPh sb="138" eb="140">
      <t>ヒヨウ</t>
    </rPh>
    <rPh sb="141" eb="143">
      <t>イチブ</t>
    </rPh>
    <rPh sb="144" eb="145">
      <t>マカナ</t>
    </rPh>
    <rPh sb="150" eb="152">
      <t>コンゴ</t>
    </rPh>
    <rPh sb="155" eb="157">
      <t>ゾウカ</t>
    </rPh>
    <rPh sb="158" eb="160">
      <t>ジンコウ</t>
    </rPh>
    <rPh sb="160" eb="162">
      <t>ゲンショウ</t>
    </rPh>
    <rPh sb="165" eb="167">
      <t>シュウニュウ</t>
    </rPh>
    <rPh sb="167" eb="168">
      <t>ゲン</t>
    </rPh>
    <rPh sb="169" eb="171">
      <t>ケネン</t>
    </rPh>
    <rPh sb="174" eb="175">
      <t>ナカ</t>
    </rPh>
    <rPh sb="176" eb="179">
      <t>シヨウリョウ</t>
    </rPh>
    <rPh sb="179" eb="181">
      <t>イガイ</t>
    </rPh>
    <rPh sb="182" eb="184">
      <t>シュウニュウ</t>
    </rPh>
    <rPh sb="185" eb="187">
      <t>イゾン</t>
    </rPh>
    <rPh sb="190" eb="192">
      <t>ケンゼン</t>
    </rPh>
    <rPh sb="192" eb="194">
      <t>ケイエイ</t>
    </rPh>
    <rPh sb="195" eb="197">
      <t>メザ</t>
    </rPh>
    <rPh sb="212" eb="214">
      <t>リュウドウ</t>
    </rPh>
    <rPh sb="214" eb="216">
      <t>ヒリツ</t>
    </rPh>
    <rPh sb="218" eb="220">
      <t>キギョウ</t>
    </rPh>
    <rPh sb="220" eb="221">
      <t>サイ</t>
    </rPh>
    <rPh sb="221" eb="223">
      <t>ザンダカ</t>
    </rPh>
    <rPh sb="224" eb="225">
      <t>タイ</t>
    </rPh>
    <rPh sb="226" eb="228">
      <t>ゲンキン</t>
    </rPh>
    <rPh sb="229" eb="231">
      <t>ホユウ</t>
    </rPh>
    <rPh sb="231" eb="232">
      <t>ガク</t>
    </rPh>
    <rPh sb="233" eb="234">
      <t>スク</t>
    </rPh>
    <rPh sb="239" eb="241">
      <t>ルイジ</t>
    </rPh>
    <rPh sb="241" eb="243">
      <t>ダンタイ</t>
    </rPh>
    <rPh sb="243" eb="246">
      <t>ヘイキンチ</t>
    </rPh>
    <rPh sb="249" eb="250">
      <t>ヒク</t>
    </rPh>
    <rPh sb="259" eb="261">
      <t>キギョウ</t>
    </rPh>
    <rPh sb="261" eb="262">
      <t>サイ</t>
    </rPh>
    <rPh sb="262" eb="264">
      <t>ザンダカ</t>
    </rPh>
    <rPh sb="264" eb="265">
      <t>タイ</t>
    </rPh>
    <rPh sb="265" eb="267">
      <t>ジギョウ</t>
    </rPh>
    <rPh sb="267" eb="269">
      <t>キボ</t>
    </rPh>
    <rPh sb="269" eb="271">
      <t>ヒリツ</t>
    </rPh>
    <rPh sb="273" eb="275">
      <t>セイビ</t>
    </rPh>
    <rPh sb="276" eb="277">
      <t>スス</t>
    </rPh>
    <rPh sb="278" eb="280">
      <t>フキュウ</t>
    </rPh>
    <rPh sb="280" eb="281">
      <t>リツ</t>
    </rPh>
    <rPh sb="282" eb="283">
      <t>タカ</t>
    </rPh>
    <rPh sb="286" eb="288">
      <t>キギョウ</t>
    </rPh>
    <rPh sb="288" eb="289">
      <t>サイ</t>
    </rPh>
    <rPh sb="289" eb="291">
      <t>ザンダカ</t>
    </rPh>
    <rPh sb="292" eb="293">
      <t>フ</t>
    </rPh>
    <rPh sb="318" eb="320">
      <t>ケイヒ</t>
    </rPh>
    <rPh sb="320" eb="322">
      <t>カイシュウ</t>
    </rPh>
    <rPh sb="322" eb="323">
      <t>リツ</t>
    </rPh>
    <rPh sb="373" eb="375">
      <t>ビゾウ</t>
    </rPh>
    <rPh sb="375" eb="376">
      <t>トド</t>
    </rPh>
    <rPh sb="380" eb="383">
      <t>シヨウリョウ</t>
    </rPh>
    <rPh sb="384" eb="386">
      <t>カイシュウ</t>
    </rPh>
    <rPh sb="389" eb="391">
      <t>ヒヨウ</t>
    </rPh>
    <rPh sb="392" eb="394">
      <t>シヨウ</t>
    </rPh>
    <rPh sb="394" eb="395">
      <t>リョウ</t>
    </rPh>
    <rPh sb="399" eb="400">
      <t>マカナ</t>
    </rPh>
    <rPh sb="410" eb="411">
      <t>リツ</t>
    </rPh>
    <rPh sb="412" eb="414">
      <t>コウジョウ</t>
    </rPh>
    <rPh sb="419" eb="421">
      <t>ショウライ</t>
    </rPh>
    <rPh sb="422" eb="423">
      <t>ソナ</t>
    </rPh>
    <rPh sb="424" eb="426">
      <t>オスイ</t>
    </rPh>
    <rPh sb="426" eb="428">
      <t>ショリ</t>
    </rPh>
    <rPh sb="428" eb="429">
      <t>ヒ</t>
    </rPh>
    <rPh sb="430" eb="432">
      <t>サクゲン</t>
    </rPh>
    <rPh sb="436" eb="438">
      <t>テキセイ</t>
    </rPh>
    <rPh sb="439" eb="442">
      <t>シヨウリョウ</t>
    </rPh>
    <rPh sb="442" eb="444">
      <t>シュウニュウ</t>
    </rPh>
    <rPh sb="445" eb="447">
      <t>カクホ</t>
    </rPh>
    <rPh sb="448" eb="450">
      <t>メザ</t>
    </rPh>
    <rPh sb="465" eb="467">
      <t>オスイ</t>
    </rPh>
    <rPh sb="467" eb="469">
      <t>ショリ</t>
    </rPh>
    <rPh sb="469" eb="471">
      <t>ゲンカ</t>
    </rPh>
    <rPh sb="481" eb="483">
      <t>シタマワ</t>
    </rPh>
    <rPh sb="487" eb="489">
      <t>スウネン</t>
    </rPh>
    <rPh sb="492" eb="493">
      <t>エン</t>
    </rPh>
    <rPh sb="497" eb="499">
      <t>スイイ</t>
    </rPh>
    <rPh sb="506" eb="509">
      <t>スイセンカ</t>
    </rPh>
    <rPh sb="509" eb="510">
      <t>リツ</t>
    </rPh>
    <rPh sb="513" eb="514">
      <t>カン</t>
    </rPh>
    <rPh sb="517" eb="519">
      <t>セイビ</t>
    </rPh>
    <rPh sb="522" eb="524">
      <t>カンリョウ</t>
    </rPh>
    <rPh sb="531" eb="534">
      <t>コウキョウヨウ</t>
    </rPh>
    <rPh sb="534" eb="536">
      <t>スイイキ</t>
    </rPh>
    <rPh sb="537" eb="539">
      <t>スイシツ</t>
    </rPh>
    <rPh sb="539" eb="541">
      <t>ホゼン</t>
    </rPh>
    <rPh sb="543" eb="546">
      <t>シヨウリョウ</t>
    </rPh>
    <rPh sb="546" eb="548">
      <t>シュウニュウ</t>
    </rPh>
    <rPh sb="549" eb="551">
      <t>ゾウカ</t>
    </rPh>
    <rPh sb="551" eb="552">
      <t>トウ</t>
    </rPh>
    <rPh sb="553" eb="555">
      <t>カンテン</t>
    </rPh>
    <rPh sb="558" eb="561">
      <t>スイセンカ</t>
    </rPh>
    <rPh sb="561" eb="562">
      <t>リツ</t>
    </rPh>
    <rPh sb="567" eb="569">
      <t>メザ</t>
    </rPh>
    <rPh sb="570" eb="572">
      <t>トリクミ</t>
    </rPh>
    <rPh sb="574" eb="57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</si>
</sst>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0.45</c:v>
                </c:pt>
              </c:numCache>
            </c:numRef>
          </c:val>
          <c:extLst>
            <c:ext xmlns:c16="http://schemas.microsoft.com/office/drawing/2014/chart" uri="{C3380CC4-5D6E-409C-BE32-E72D297353CC}">
              <c16:uniqueId val="{00000000-D976-4944-A534-4E3A5BA202E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0.57999999999999996</c:v>
                </c:pt>
              </c:numCache>
            </c:numRef>
          </c:val>
          <c:smooth val="0"/>
          <c:extLst>
            <c:ext xmlns:c16="http://schemas.microsoft.com/office/drawing/2014/chart" uri="{C3380CC4-5D6E-409C-BE32-E72D297353CC}">
              <c16:uniqueId val="{00000001-D976-4944-A534-4E3A5BA202E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105.71</c:v>
                </c:pt>
              </c:numCache>
            </c:numRef>
          </c:val>
          <c:extLst>
            <c:ext xmlns:c16="http://schemas.microsoft.com/office/drawing/2014/chart" uri="{C3380CC4-5D6E-409C-BE32-E72D297353CC}">
              <c16:uniqueId val="{00000000-B332-4BC1-BF1C-F305137CD2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106.87</c:v>
                </c:pt>
              </c:numCache>
            </c:numRef>
          </c:val>
          <c:smooth val="0"/>
          <c:extLst>
            <c:ext xmlns:c16="http://schemas.microsoft.com/office/drawing/2014/chart" uri="{C3380CC4-5D6E-409C-BE32-E72D297353CC}">
              <c16:uniqueId val="{00000001-B332-4BC1-BF1C-F305137CD2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3.01</c:v>
                </c:pt>
              </c:numCache>
            </c:numRef>
          </c:val>
          <c:extLst>
            <c:ext xmlns:c16="http://schemas.microsoft.com/office/drawing/2014/chart" uri="{C3380CC4-5D6E-409C-BE32-E72D297353CC}">
              <c16:uniqueId val="{00000000-63DE-4D33-A7BE-61B1245336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17.05</c:v>
                </c:pt>
              </c:numCache>
            </c:numRef>
          </c:val>
          <c:smooth val="0"/>
          <c:extLst>
            <c:ext xmlns:c16="http://schemas.microsoft.com/office/drawing/2014/chart" uri="{C3380CC4-5D6E-409C-BE32-E72D297353CC}">
              <c16:uniqueId val="{00000001-63DE-4D33-A7BE-61B1245336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A87-46BF-BE9F-DCAFE7453A2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0.22</c:v>
                </c:pt>
              </c:numCache>
            </c:numRef>
          </c:val>
          <c:smooth val="0"/>
          <c:extLst>
            <c:ext xmlns:c16="http://schemas.microsoft.com/office/drawing/2014/chart" uri="{C3380CC4-5D6E-409C-BE32-E72D297353CC}">
              <c16:uniqueId val="{00000001-EA87-46BF-BE9F-DCAFE7453A2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FE4-400B-86AE-9BBA29AB13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21.73</c:v>
                </c:pt>
              </c:numCache>
            </c:numRef>
          </c:val>
          <c:smooth val="0"/>
          <c:extLst>
            <c:ext xmlns:c16="http://schemas.microsoft.com/office/drawing/2014/chart" uri="{C3380CC4-5D6E-409C-BE32-E72D297353CC}">
              <c16:uniqueId val="{00000001-AFE4-400B-86AE-9BBA29AB13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36.950000000000003</c:v>
                </c:pt>
              </c:numCache>
            </c:numRef>
          </c:val>
          <c:extLst>
            <c:ext xmlns:c16="http://schemas.microsoft.com/office/drawing/2014/chart" uri="{C3380CC4-5D6E-409C-BE32-E72D297353CC}">
              <c16:uniqueId val="{00000000-AFDC-4AE2-A1AC-137BC090F3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62.37</c:v>
                </c:pt>
              </c:numCache>
            </c:numRef>
          </c:val>
          <c:smooth val="0"/>
          <c:extLst>
            <c:ext xmlns:c16="http://schemas.microsoft.com/office/drawing/2014/chart" uri="{C3380CC4-5D6E-409C-BE32-E72D297353CC}">
              <c16:uniqueId val="{00000001-AFDC-4AE2-A1AC-137BC090F3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384.25</c:v>
                </c:pt>
              </c:numCache>
            </c:numRef>
          </c:val>
          <c:extLst>
            <c:ext xmlns:c16="http://schemas.microsoft.com/office/drawing/2014/chart" uri="{C3380CC4-5D6E-409C-BE32-E72D297353CC}">
              <c16:uniqueId val="{00000000-2667-4A6F-86C3-16FD1B7624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1042.77</c:v>
                </c:pt>
              </c:numCache>
            </c:numRef>
          </c:val>
          <c:smooth val="0"/>
          <c:extLst>
            <c:ext xmlns:c16="http://schemas.microsoft.com/office/drawing/2014/chart" uri="{C3380CC4-5D6E-409C-BE32-E72D297353CC}">
              <c16:uniqueId val="{00000001-2667-4A6F-86C3-16FD1B7624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90.76</c:v>
                </c:pt>
              </c:numCache>
            </c:numRef>
          </c:val>
          <c:extLst>
            <c:ext xmlns:c16="http://schemas.microsoft.com/office/drawing/2014/chart" uri="{C3380CC4-5D6E-409C-BE32-E72D297353CC}">
              <c16:uniqueId val="{00000000-B907-4FDC-9BA9-9B40404DF60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84.48</c:v>
                </c:pt>
              </c:numCache>
            </c:numRef>
          </c:val>
          <c:smooth val="0"/>
          <c:extLst>
            <c:ext xmlns:c16="http://schemas.microsoft.com/office/drawing/2014/chart" uri="{C3380CC4-5D6E-409C-BE32-E72D297353CC}">
              <c16:uniqueId val="{00000001-B907-4FDC-9BA9-9B40404DF60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151.69</c:v>
                </c:pt>
              </c:numCache>
            </c:numRef>
          </c:val>
          <c:extLst>
            <c:ext xmlns:c16="http://schemas.microsoft.com/office/drawing/2014/chart" uri="{C3380CC4-5D6E-409C-BE32-E72D297353CC}">
              <c16:uniqueId val="{00000000-E039-495C-82DA-801FA2EA9C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187.11</c:v>
                </c:pt>
              </c:numCache>
            </c:numRef>
          </c:val>
          <c:smooth val="0"/>
          <c:extLst>
            <c:ext xmlns:c16="http://schemas.microsoft.com/office/drawing/2014/chart" uri="{C3380CC4-5D6E-409C-BE32-E72D297353CC}">
              <c16:uniqueId val="{00000001-E039-495C-82DA-801FA2EA9C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21-45FB-9B91-993E0B9114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49.28</c:v>
                </c:pt>
              </c:numCache>
            </c:numRef>
          </c:val>
          <c:smooth val="0"/>
          <c:extLst>
            <c:ext xmlns:c16="http://schemas.microsoft.com/office/drawing/2014/chart" uri="{C3380CC4-5D6E-409C-BE32-E72D297353CC}">
              <c16:uniqueId val="{00000001-2821-45FB-9B91-993E0B9114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83.95</c:v>
                </c:pt>
              </c:numCache>
            </c:numRef>
          </c:val>
          <c:extLst>
            <c:ext xmlns:c16="http://schemas.microsoft.com/office/drawing/2014/chart" uri="{C3380CC4-5D6E-409C-BE32-E72D297353CC}">
              <c16:uniqueId val="{00000000-4049-4C05-A40D-D53814FB5E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79.7</c:v>
                </c:pt>
              </c:numCache>
            </c:numRef>
          </c:val>
          <c:smooth val="0"/>
          <c:extLst>
            <c:ext xmlns:c16="http://schemas.microsoft.com/office/drawing/2014/chart" uri="{C3380CC4-5D6E-409C-BE32-E72D297353CC}">
              <c16:uniqueId val="{00000001-4049-4C05-A40D-D53814FB5E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愛知県　大口町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Cc2</v>
      </c>
      <c r="X8" s="39"/>
      <c r="Y8" s="39"/>
      <c r="Z8" s="39"/>
      <c r="AA8" s="39"/>
      <c r="AB8" s="39"/>
      <c r="AC8" s="39"/>
      <c r="AD8" s="40" t="str">
        <f>データ!$M$6</f>
        <v>非設置</v>
      </c>
      <c r="AE8" s="40"/>
      <c r="AF8" s="40"/>
      <c r="AG8" s="40"/>
      <c r="AH8" s="40"/>
      <c r="AI8" s="40"/>
      <c r="AJ8" s="40"/>
      <c r="AK8" s="3"/>
      <c r="AL8" s="41">
        <f>データ!S6</f>
        <v>24212</v>
      </c>
      <c r="AM8" s="41"/>
      <c r="AN8" s="41"/>
      <c r="AO8" s="41"/>
      <c r="AP8" s="41"/>
      <c r="AQ8" s="41"/>
      <c r="AR8" s="41"/>
      <c r="AS8" s="41"/>
      <c r="AT8" s="34">
        <f>データ!T6</f>
        <v>13.61</v>
      </c>
      <c r="AU8" s="34"/>
      <c r="AV8" s="34"/>
      <c r="AW8" s="34"/>
      <c r="AX8" s="34"/>
      <c r="AY8" s="34"/>
      <c r="AZ8" s="34"/>
      <c r="BA8" s="34"/>
      <c r="BB8" s="34">
        <f>データ!U6</f>
        <v>1778.99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4" t="str">
        <f>データ!N6</f>
        <v>-</v>
      </c>
      <c r="C10" s="34"/>
      <c r="D10" s="34"/>
      <c r="E10" s="34"/>
      <c r="F10" s="34"/>
      <c r="G10" s="34"/>
      <c r="H10" s="34"/>
      <c r="I10" s="34">
        <f>データ!O6</f>
        <v>73.69</v>
      </c>
      <c r="J10" s="34"/>
      <c r="K10" s="34"/>
      <c r="L10" s="34"/>
      <c r="M10" s="34"/>
      <c r="N10" s="34"/>
      <c r="O10" s="34"/>
      <c r="P10" s="34">
        <f>データ!P6</f>
        <v>97.52</v>
      </c>
      <c r="Q10" s="34"/>
      <c r="R10" s="34"/>
      <c r="S10" s="34"/>
      <c r="T10" s="34"/>
      <c r="U10" s="34"/>
      <c r="V10" s="34"/>
      <c r="W10" s="34">
        <f>データ!Q6</f>
        <v>76.430000000000007</v>
      </c>
      <c r="X10" s="34"/>
      <c r="Y10" s="34"/>
      <c r="Z10" s="34"/>
      <c r="AA10" s="34"/>
      <c r="AB10" s="34"/>
      <c r="AC10" s="34"/>
      <c r="AD10" s="41">
        <f>データ!R6</f>
        <v>2266</v>
      </c>
      <c r="AE10" s="41"/>
      <c r="AF10" s="41"/>
      <c r="AG10" s="41"/>
      <c r="AH10" s="41"/>
      <c r="AI10" s="41"/>
      <c r="AJ10" s="41"/>
      <c r="AK10" s="2"/>
      <c r="AL10" s="41">
        <f>データ!V6</f>
        <v>23554</v>
      </c>
      <c r="AM10" s="41"/>
      <c r="AN10" s="41"/>
      <c r="AO10" s="41"/>
      <c r="AP10" s="41"/>
      <c r="AQ10" s="41"/>
      <c r="AR10" s="41"/>
      <c r="AS10" s="41"/>
      <c r="AT10" s="34">
        <f>データ!W6</f>
        <v>6.52</v>
      </c>
      <c r="AU10" s="34"/>
      <c r="AV10" s="34"/>
      <c r="AW10" s="34"/>
      <c r="AX10" s="34"/>
      <c r="AY10" s="34"/>
      <c r="AZ10" s="34"/>
      <c r="BA10" s="34"/>
      <c r="BB10" s="34">
        <f>データ!X6</f>
        <v>3612.58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116</v>
      </c>
      <c r="BM16" s="61"/>
      <c r="BN16" s="61"/>
      <c r="BO16" s="61"/>
      <c r="BP16" s="61"/>
      <c r="BQ16" s="61"/>
      <c r="BR16" s="61"/>
      <c r="BS16" s="61"/>
      <c r="BT16" s="61"/>
      <c r="BU16" s="61"/>
      <c r="BV16" s="61"/>
      <c r="BW16" s="61"/>
      <c r="BX16" s="61"/>
      <c r="BY16" s="61"/>
      <c r="BZ16" s="6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q2LI5phcZfheakIF3/NfB0aEOGgp32mLQv6KJf4jPjiOlVhKZMsYY/oRYrtSZRVeytk/9y8Nb0JamhkN6m8ig==" saltValue="zYlchiThkOLWLHDEwOBi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2023</v>
      </c>
      <c r="C6" s="19">
        <f t="shared" ref="C6:X6" si="3">C7</f>
        <v>233617</v>
      </c>
      <c r="D6" s="19">
        <f t="shared" si="3"/>
        <v>46</v>
      </c>
      <c r="E6" s="19">
        <f t="shared" si="3"/>
        <v>17</v>
      </c>
      <c r="F6" s="19">
        <f t="shared" si="3"/>
        <v>1</v>
      </c>
      <c r="G6" s="19">
        <f t="shared" si="3"/>
        <v>0</v>
      </c>
      <c r="H6" s="19" t="str">
        <f t="shared" si="3"/>
        <v>愛知県　大口町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73.69</v>
      </c>
      <c r="P6" s="20">
        <f t="shared" si="3"/>
        <v>97.52</v>
      </c>
      <c r="Q6" s="20">
        <f t="shared" si="3"/>
        <v>76.430000000000007</v>
      </c>
      <c r="R6" s="20">
        <f t="shared" si="3"/>
        <v>2266</v>
      </c>
      <c r="S6" s="20">
        <f t="shared" si="3"/>
        <v>24212</v>
      </c>
      <c r="T6" s="20">
        <f t="shared" si="3"/>
        <v>13.61</v>
      </c>
      <c r="U6" s="20">
        <f t="shared" si="3"/>
        <v>1778.99</v>
      </c>
      <c r="V6" s="20">
        <f t="shared" si="3"/>
        <v>23554</v>
      </c>
      <c r="W6" s="20">
        <f t="shared" si="3"/>
        <v>6.52</v>
      </c>
      <c r="X6" s="20">
        <f t="shared" si="3"/>
        <v>3612.58</v>
      </c>
      <c r="Y6" s="21" t="str">
        <f>IF(Y7="",NA(),Y7)</f>
        <v>-</v>
      </c>
      <c r="Z6" s="21" t="str">
        <f t="shared" ref="Z6:AH6" si="4">IF(Z7="",NA(),Z7)</f>
        <v>-</v>
      </c>
      <c r="AA6" s="21" t="str">
        <f t="shared" si="4"/>
        <v>-</v>
      </c>
      <c r="AB6" s="21" t="str">
        <f t="shared" si="4"/>
        <v>-</v>
      </c>
      <c r="AC6" s="21">
        <f t="shared" si="4"/>
        <v>105.71</v>
      </c>
      <c r="AD6" s="21" t="str">
        <f t="shared" si="4"/>
        <v>-</v>
      </c>
      <c r="AE6" s="21" t="str">
        <f t="shared" si="4"/>
        <v>-</v>
      </c>
      <c r="AF6" s="21" t="str">
        <f t="shared" si="4"/>
        <v>-</v>
      </c>
      <c r="AG6" s="21" t="str">
        <f t="shared" si="4"/>
        <v>-</v>
      </c>
      <c r="AH6" s="21">
        <f t="shared" si="4"/>
        <v>106.87</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21.73</v>
      </c>
      <c r="AT6" s="20" t="str">
        <f>IF(AT7="","",IF(AT7="-","【-】","【"&amp;SUBSTITUTE(TEXT(AT7,"#,##0.00"),"-","△")&amp;"】"))</f>
        <v>【3.03】</v>
      </c>
      <c r="AU6" s="21" t="str">
        <f>IF(AU7="",NA(),AU7)</f>
        <v>-</v>
      </c>
      <c r="AV6" s="21" t="str">
        <f t="shared" ref="AV6:BD6" si="6">IF(AV7="",NA(),AV7)</f>
        <v>-</v>
      </c>
      <c r="AW6" s="21" t="str">
        <f t="shared" si="6"/>
        <v>-</v>
      </c>
      <c r="AX6" s="21" t="str">
        <f t="shared" si="6"/>
        <v>-</v>
      </c>
      <c r="AY6" s="21">
        <f t="shared" si="6"/>
        <v>36.950000000000003</v>
      </c>
      <c r="AZ6" s="21" t="str">
        <f t="shared" si="6"/>
        <v>-</v>
      </c>
      <c r="BA6" s="21" t="str">
        <f t="shared" si="6"/>
        <v>-</v>
      </c>
      <c r="BB6" s="21" t="str">
        <f t="shared" si="6"/>
        <v>-</v>
      </c>
      <c r="BC6" s="21" t="str">
        <f t="shared" si="6"/>
        <v>-</v>
      </c>
      <c r="BD6" s="21">
        <f t="shared" si="6"/>
        <v>62.37</v>
      </c>
      <c r="BE6" s="20" t="str">
        <f>IF(BE7="","",IF(BE7="-","【-】","【"&amp;SUBSTITUTE(TEXT(BE7,"#,##0.00"),"-","△")&amp;"】"))</f>
        <v>【78.43】</v>
      </c>
      <c r="BF6" s="21" t="str">
        <f>IF(BF7="",NA(),BF7)</f>
        <v>-</v>
      </c>
      <c r="BG6" s="21" t="str">
        <f t="shared" ref="BG6:BO6" si="7">IF(BG7="",NA(),BG7)</f>
        <v>-</v>
      </c>
      <c r="BH6" s="21" t="str">
        <f t="shared" si="7"/>
        <v>-</v>
      </c>
      <c r="BI6" s="21" t="str">
        <f t="shared" si="7"/>
        <v>-</v>
      </c>
      <c r="BJ6" s="21">
        <f t="shared" si="7"/>
        <v>384.25</v>
      </c>
      <c r="BK6" s="21" t="str">
        <f t="shared" si="7"/>
        <v>-</v>
      </c>
      <c r="BL6" s="21" t="str">
        <f t="shared" si="7"/>
        <v>-</v>
      </c>
      <c r="BM6" s="21" t="str">
        <f t="shared" si="7"/>
        <v>-</v>
      </c>
      <c r="BN6" s="21" t="str">
        <f t="shared" si="7"/>
        <v>-</v>
      </c>
      <c r="BO6" s="21">
        <f t="shared" si="7"/>
        <v>1042.77</v>
      </c>
      <c r="BP6" s="20" t="str">
        <f>IF(BP7="","",IF(BP7="-","【-】","【"&amp;SUBSTITUTE(TEXT(BP7,"#,##0.00"),"-","△")&amp;"】"))</f>
        <v>【630.82】</v>
      </c>
      <c r="BQ6" s="21" t="str">
        <f>IF(BQ7="",NA(),BQ7)</f>
        <v>-</v>
      </c>
      <c r="BR6" s="21" t="str">
        <f t="shared" ref="BR6:BZ6" si="8">IF(BR7="",NA(),BR7)</f>
        <v>-</v>
      </c>
      <c r="BS6" s="21" t="str">
        <f t="shared" si="8"/>
        <v>-</v>
      </c>
      <c r="BT6" s="21" t="str">
        <f t="shared" si="8"/>
        <v>-</v>
      </c>
      <c r="BU6" s="21">
        <f t="shared" si="8"/>
        <v>90.76</v>
      </c>
      <c r="BV6" s="21" t="str">
        <f t="shared" si="8"/>
        <v>-</v>
      </c>
      <c r="BW6" s="21" t="str">
        <f t="shared" si="8"/>
        <v>-</v>
      </c>
      <c r="BX6" s="21" t="str">
        <f t="shared" si="8"/>
        <v>-</v>
      </c>
      <c r="BY6" s="21" t="str">
        <f t="shared" si="8"/>
        <v>-</v>
      </c>
      <c r="BZ6" s="21">
        <f t="shared" si="8"/>
        <v>84.48</v>
      </c>
      <c r="CA6" s="20" t="str">
        <f>IF(CA7="","",IF(CA7="-","【-】","【"&amp;SUBSTITUTE(TEXT(CA7,"#,##0.00"),"-","△")&amp;"】"))</f>
        <v>【97.81】</v>
      </c>
      <c r="CB6" s="21" t="str">
        <f>IF(CB7="",NA(),CB7)</f>
        <v>-</v>
      </c>
      <c r="CC6" s="21" t="str">
        <f t="shared" ref="CC6:CK6" si="9">IF(CC7="",NA(),CC7)</f>
        <v>-</v>
      </c>
      <c r="CD6" s="21" t="str">
        <f t="shared" si="9"/>
        <v>-</v>
      </c>
      <c r="CE6" s="21" t="str">
        <f t="shared" si="9"/>
        <v>-</v>
      </c>
      <c r="CF6" s="21">
        <f t="shared" si="9"/>
        <v>151.69</v>
      </c>
      <c r="CG6" s="21" t="str">
        <f t="shared" si="9"/>
        <v>-</v>
      </c>
      <c r="CH6" s="21" t="str">
        <f t="shared" si="9"/>
        <v>-</v>
      </c>
      <c r="CI6" s="21" t="str">
        <f t="shared" si="9"/>
        <v>-</v>
      </c>
      <c r="CJ6" s="21" t="str">
        <f t="shared" si="9"/>
        <v>-</v>
      </c>
      <c r="CK6" s="21">
        <f t="shared" si="9"/>
        <v>187.11</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49.28</v>
      </c>
      <c r="CW6" s="20" t="str">
        <f>IF(CW7="","",IF(CW7="-","【-】","【"&amp;SUBSTITUTE(TEXT(CW7,"#,##0.00"),"-","△")&amp;"】"))</f>
        <v>【58.94】</v>
      </c>
      <c r="CX6" s="21" t="str">
        <f>IF(CX7="",NA(),CX7)</f>
        <v>-</v>
      </c>
      <c r="CY6" s="21" t="str">
        <f t="shared" ref="CY6:DG6" si="11">IF(CY7="",NA(),CY7)</f>
        <v>-</v>
      </c>
      <c r="CZ6" s="21" t="str">
        <f t="shared" si="11"/>
        <v>-</v>
      </c>
      <c r="DA6" s="21" t="str">
        <f t="shared" si="11"/>
        <v>-</v>
      </c>
      <c r="DB6" s="21">
        <f t="shared" si="11"/>
        <v>83.95</v>
      </c>
      <c r="DC6" s="21" t="str">
        <f t="shared" si="11"/>
        <v>-</v>
      </c>
      <c r="DD6" s="21" t="str">
        <f t="shared" si="11"/>
        <v>-</v>
      </c>
      <c r="DE6" s="21" t="str">
        <f t="shared" si="11"/>
        <v>-</v>
      </c>
      <c r="DF6" s="21" t="str">
        <f t="shared" si="11"/>
        <v>-</v>
      </c>
      <c r="DG6" s="21">
        <f t="shared" si="11"/>
        <v>79.7</v>
      </c>
      <c r="DH6" s="20" t="str">
        <f>IF(DH7="","",IF(DH7="-","【-】","【"&amp;SUBSTITUTE(TEXT(DH7,"#,##0.00"),"-","△")&amp;"】"))</f>
        <v>【95.91】</v>
      </c>
      <c r="DI6" s="21" t="str">
        <f>IF(DI7="",NA(),DI7)</f>
        <v>-</v>
      </c>
      <c r="DJ6" s="21" t="str">
        <f t="shared" ref="DJ6:DR6" si="12">IF(DJ7="",NA(),DJ7)</f>
        <v>-</v>
      </c>
      <c r="DK6" s="21" t="str">
        <f t="shared" si="12"/>
        <v>-</v>
      </c>
      <c r="DL6" s="21" t="str">
        <f t="shared" si="12"/>
        <v>-</v>
      </c>
      <c r="DM6" s="21">
        <f t="shared" si="12"/>
        <v>3.01</v>
      </c>
      <c r="DN6" s="21" t="str">
        <f t="shared" si="12"/>
        <v>-</v>
      </c>
      <c r="DO6" s="21" t="str">
        <f t="shared" si="12"/>
        <v>-</v>
      </c>
      <c r="DP6" s="21" t="str">
        <f t="shared" si="12"/>
        <v>-</v>
      </c>
      <c r="DQ6" s="21" t="str">
        <f t="shared" si="12"/>
        <v>-</v>
      </c>
      <c r="DR6" s="21">
        <f t="shared" si="12"/>
        <v>17.05</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0.22</v>
      </c>
      <c r="ED6" s="20" t="str">
        <f>IF(ED7="","",IF(ED7="-","【-】","【"&amp;SUBSTITUTE(TEXT(ED7,"#,##0.00"),"-","△")&amp;"】"))</f>
        <v>【8.68】</v>
      </c>
      <c r="EE6" s="21" t="str">
        <f>IF(EE7="",NA(),EE7)</f>
        <v>-</v>
      </c>
      <c r="EF6" s="21" t="str">
        <f t="shared" ref="EF6:EN6" si="14">IF(EF7="",NA(),EF7)</f>
        <v>-</v>
      </c>
      <c r="EG6" s="21" t="str">
        <f t="shared" si="14"/>
        <v>-</v>
      </c>
      <c r="EH6" s="21" t="str">
        <f t="shared" si="14"/>
        <v>-</v>
      </c>
      <c r="EI6" s="21">
        <f t="shared" si="14"/>
        <v>0.45</v>
      </c>
      <c r="EJ6" s="21" t="str">
        <f t="shared" si="14"/>
        <v>-</v>
      </c>
      <c r="EK6" s="21" t="str">
        <f t="shared" si="14"/>
        <v>-</v>
      </c>
      <c r="EL6" s="21" t="str">
        <f t="shared" si="14"/>
        <v>-</v>
      </c>
      <c r="EM6" s="21" t="str">
        <f t="shared" si="14"/>
        <v>-</v>
      </c>
      <c r="EN6" s="21">
        <f t="shared" si="14"/>
        <v>0.57999999999999996</v>
      </c>
      <c r="EO6" s="20" t="str">
        <f>IF(EO7="","",IF(EO7="-","【-】","【"&amp;SUBSTITUTE(TEXT(EO7,"#,##0.00"),"-","△")&amp;"】"))</f>
        <v>【0.22】</v>
      </c>
    </row>
    <row r="7" spans="1:148" s="22" customFormat="1" x14ac:dyDescent="0.25">
      <c r="A7" s="14"/>
      <c r="B7" s="23">
        <v>2023</v>
      </c>
      <c r="C7" s="23">
        <v>233617</v>
      </c>
      <c r="D7" s="23">
        <v>46</v>
      </c>
      <c r="E7" s="23">
        <v>17</v>
      </c>
      <c r="F7" s="23">
        <v>1</v>
      </c>
      <c r="G7" s="23">
        <v>0</v>
      </c>
      <c r="H7" s="23" t="s">
        <v>96</v>
      </c>
      <c r="I7" s="23" t="s">
        <v>97</v>
      </c>
      <c r="J7" s="23" t="s">
        <v>98</v>
      </c>
      <c r="K7" s="23" t="s">
        <v>99</v>
      </c>
      <c r="L7" s="23" t="s">
        <v>100</v>
      </c>
      <c r="M7" s="23" t="s">
        <v>101</v>
      </c>
      <c r="N7" s="24" t="s">
        <v>102</v>
      </c>
      <c r="O7" s="24">
        <v>73.69</v>
      </c>
      <c r="P7" s="24">
        <v>97.52</v>
      </c>
      <c r="Q7" s="24">
        <v>76.430000000000007</v>
      </c>
      <c r="R7" s="24">
        <v>2266</v>
      </c>
      <c r="S7" s="24">
        <v>24212</v>
      </c>
      <c r="T7" s="24">
        <v>13.61</v>
      </c>
      <c r="U7" s="24">
        <v>1778.99</v>
      </c>
      <c r="V7" s="24">
        <v>23554</v>
      </c>
      <c r="W7" s="24">
        <v>6.52</v>
      </c>
      <c r="X7" s="24">
        <v>3612.58</v>
      </c>
      <c r="Y7" s="24" t="s">
        <v>102</v>
      </c>
      <c r="Z7" s="24" t="s">
        <v>102</v>
      </c>
      <c r="AA7" s="24" t="s">
        <v>102</v>
      </c>
      <c r="AB7" s="24" t="s">
        <v>102</v>
      </c>
      <c r="AC7" s="24">
        <v>105.71</v>
      </c>
      <c r="AD7" s="24" t="s">
        <v>102</v>
      </c>
      <c r="AE7" s="24" t="s">
        <v>102</v>
      </c>
      <c r="AF7" s="24" t="s">
        <v>102</v>
      </c>
      <c r="AG7" s="24" t="s">
        <v>102</v>
      </c>
      <c r="AH7" s="24">
        <v>106.87</v>
      </c>
      <c r="AI7" s="24">
        <v>105.91</v>
      </c>
      <c r="AJ7" s="24" t="s">
        <v>102</v>
      </c>
      <c r="AK7" s="24" t="s">
        <v>102</v>
      </c>
      <c r="AL7" s="24" t="s">
        <v>102</v>
      </c>
      <c r="AM7" s="24" t="s">
        <v>102</v>
      </c>
      <c r="AN7" s="24">
        <v>0</v>
      </c>
      <c r="AO7" s="24" t="s">
        <v>102</v>
      </c>
      <c r="AP7" s="24" t="s">
        <v>102</v>
      </c>
      <c r="AQ7" s="24" t="s">
        <v>102</v>
      </c>
      <c r="AR7" s="24" t="s">
        <v>102</v>
      </c>
      <c r="AS7" s="24">
        <v>21.73</v>
      </c>
      <c r="AT7" s="24">
        <v>3.03</v>
      </c>
      <c r="AU7" s="24" t="s">
        <v>102</v>
      </c>
      <c r="AV7" s="24" t="s">
        <v>102</v>
      </c>
      <c r="AW7" s="24" t="s">
        <v>102</v>
      </c>
      <c r="AX7" s="24" t="s">
        <v>102</v>
      </c>
      <c r="AY7" s="24">
        <v>36.950000000000003</v>
      </c>
      <c r="AZ7" s="24" t="s">
        <v>102</v>
      </c>
      <c r="BA7" s="24" t="s">
        <v>102</v>
      </c>
      <c r="BB7" s="24" t="s">
        <v>102</v>
      </c>
      <c r="BC7" s="24" t="s">
        <v>102</v>
      </c>
      <c r="BD7" s="24">
        <v>62.37</v>
      </c>
      <c r="BE7" s="24">
        <v>78.430000000000007</v>
      </c>
      <c r="BF7" s="24" t="s">
        <v>102</v>
      </c>
      <c r="BG7" s="24" t="s">
        <v>102</v>
      </c>
      <c r="BH7" s="24" t="s">
        <v>102</v>
      </c>
      <c r="BI7" s="24" t="s">
        <v>102</v>
      </c>
      <c r="BJ7" s="24">
        <v>384.25</v>
      </c>
      <c r="BK7" s="24" t="s">
        <v>102</v>
      </c>
      <c r="BL7" s="24" t="s">
        <v>102</v>
      </c>
      <c r="BM7" s="24" t="s">
        <v>102</v>
      </c>
      <c r="BN7" s="24" t="s">
        <v>102</v>
      </c>
      <c r="BO7" s="24">
        <v>1042.77</v>
      </c>
      <c r="BP7" s="24">
        <v>630.82000000000005</v>
      </c>
      <c r="BQ7" s="24" t="s">
        <v>102</v>
      </c>
      <c r="BR7" s="24" t="s">
        <v>102</v>
      </c>
      <c r="BS7" s="24" t="s">
        <v>102</v>
      </c>
      <c r="BT7" s="24" t="s">
        <v>102</v>
      </c>
      <c r="BU7" s="24">
        <v>90.76</v>
      </c>
      <c r="BV7" s="24" t="s">
        <v>102</v>
      </c>
      <c r="BW7" s="24" t="s">
        <v>102</v>
      </c>
      <c r="BX7" s="24" t="s">
        <v>102</v>
      </c>
      <c r="BY7" s="24" t="s">
        <v>102</v>
      </c>
      <c r="BZ7" s="24">
        <v>84.48</v>
      </c>
      <c r="CA7" s="24">
        <v>97.81</v>
      </c>
      <c r="CB7" s="24" t="s">
        <v>102</v>
      </c>
      <c r="CC7" s="24" t="s">
        <v>102</v>
      </c>
      <c r="CD7" s="24" t="s">
        <v>102</v>
      </c>
      <c r="CE7" s="24" t="s">
        <v>102</v>
      </c>
      <c r="CF7" s="24">
        <v>151.69</v>
      </c>
      <c r="CG7" s="24" t="s">
        <v>102</v>
      </c>
      <c r="CH7" s="24" t="s">
        <v>102</v>
      </c>
      <c r="CI7" s="24" t="s">
        <v>102</v>
      </c>
      <c r="CJ7" s="24" t="s">
        <v>102</v>
      </c>
      <c r="CK7" s="24">
        <v>187.11</v>
      </c>
      <c r="CL7" s="24">
        <v>138.75</v>
      </c>
      <c r="CM7" s="24" t="s">
        <v>102</v>
      </c>
      <c r="CN7" s="24" t="s">
        <v>102</v>
      </c>
      <c r="CO7" s="24" t="s">
        <v>102</v>
      </c>
      <c r="CP7" s="24" t="s">
        <v>102</v>
      </c>
      <c r="CQ7" s="24" t="s">
        <v>102</v>
      </c>
      <c r="CR7" s="24" t="s">
        <v>102</v>
      </c>
      <c r="CS7" s="24" t="s">
        <v>102</v>
      </c>
      <c r="CT7" s="24" t="s">
        <v>102</v>
      </c>
      <c r="CU7" s="24" t="s">
        <v>102</v>
      </c>
      <c r="CV7" s="24">
        <v>49.28</v>
      </c>
      <c r="CW7" s="24">
        <v>58.94</v>
      </c>
      <c r="CX7" s="24" t="s">
        <v>102</v>
      </c>
      <c r="CY7" s="24" t="s">
        <v>102</v>
      </c>
      <c r="CZ7" s="24" t="s">
        <v>102</v>
      </c>
      <c r="DA7" s="24" t="s">
        <v>102</v>
      </c>
      <c r="DB7" s="24">
        <v>83.95</v>
      </c>
      <c r="DC7" s="24" t="s">
        <v>102</v>
      </c>
      <c r="DD7" s="24" t="s">
        <v>102</v>
      </c>
      <c r="DE7" s="24" t="s">
        <v>102</v>
      </c>
      <c r="DF7" s="24" t="s">
        <v>102</v>
      </c>
      <c r="DG7" s="24">
        <v>79.7</v>
      </c>
      <c r="DH7" s="24">
        <v>95.91</v>
      </c>
      <c r="DI7" s="24" t="s">
        <v>102</v>
      </c>
      <c r="DJ7" s="24" t="s">
        <v>102</v>
      </c>
      <c r="DK7" s="24" t="s">
        <v>102</v>
      </c>
      <c r="DL7" s="24" t="s">
        <v>102</v>
      </c>
      <c r="DM7" s="24">
        <v>3.01</v>
      </c>
      <c r="DN7" s="24" t="s">
        <v>102</v>
      </c>
      <c r="DO7" s="24" t="s">
        <v>102</v>
      </c>
      <c r="DP7" s="24" t="s">
        <v>102</v>
      </c>
      <c r="DQ7" s="24" t="s">
        <v>102</v>
      </c>
      <c r="DR7" s="24">
        <v>17.05</v>
      </c>
      <c r="DS7" s="24">
        <v>41.09</v>
      </c>
      <c r="DT7" s="24" t="s">
        <v>102</v>
      </c>
      <c r="DU7" s="24" t="s">
        <v>102</v>
      </c>
      <c r="DV7" s="24" t="s">
        <v>102</v>
      </c>
      <c r="DW7" s="24" t="s">
        <v>102</v>
      </c>
      <c r="DX7" s="24">
        <v>0</v>
      </c>
      <c r="DY7" s="24" t="s">
        <v>102</v>
      </c>
      <c r="DZ7" s="24" t="s">
        <v>102</v>
      </c>
      <c r="EA7" s="24" t="s">
        <v>102</v>
      </c>
      <c r="EB7" s="24" t="s">
        <v>102</v>
      </c>
      <c r="EC7" s="24">
        <v>0.22</v>
      </c>
      <c r="ED7" s="24">
        <v>8.68</v>
      </c>
      <c r="EE7" s="24" t="s">
        <v>102</v>
      </c>
      <c r="EF7" s="24" t="s">
        <v>102</v>
      </c>
      <c r="EG7" s="24" t="s">
        <v>102</v>
      </c>
      <c r="EH7" s="24" t="s">
        <v>102</v>
      </c>
      <c r="EI7" s="24">
        <v>0.45</v>
      </c>
      <c r="EJ7" s="24" t="s">
        <v>102</v>
      </c>
      <c r="EK7" s="24" t="s">
        <v>102</v>
      </c>
      <c r="EL7" s="24" t="s">
        <v>102</v>
      </c>
      <c r="EM7" s="24" t="s">
        <v>102</v>
      </c>
      <c r="EN7" s="24">
        <v>0.57999999999999996</v>
      </c>
      <c r="EO7" s="24">
        <v>0.22</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5">
      <c r="B11">
        <v>22</v>
      </c>
      <c r="C11">
        <v>21</v>
      </c>
      <c r="D11">
        <v>20</v>
      </c>
      <c r="E11">
        <v>19</v>
      </c>
      <c r="F11">
        <v>18</v>
      </c>
      <c r="G11" t="s">
        <v>108</v>
      </c>
    </row>
    <row r="12" spans="1:148" x14ac:dyDescent="0.25">
      <c r="B12">
        <v>1</v>
      </c>
      <c r="C12">
        <v>1</v>
      </c>
      <c r="D12">
        <v>2</v>
      </c>
      <c r="E12">
        <v>3</v>
      </c>
      <c r="F12">
        <v>4</v>
      </c>
      <c r="G12" t="s">
        <v>109</v>
      </c>
    </row>
    <row r="13" spans="1:148" x14ac:dyDescent="0.2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2025-02-17T23:16:17Z</cp:lastPrinted>
  <dcterms:created xsi:type="dcterms:W3CDTF">2025-01-24T07:03:19Z</dcterms:created>
  <dcterms:modified xsi:type="dcterms:W3CDTF">2025-02-17T23:16:17Z</dcterms:modified>
  <cp:category/>
</cp:coreProperties>
</file>