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90466267-E088-4C9F-AA92-FEBE7A6AADAC}" xr6:coauthVersionLast="47" xr6:coauthVersionMax="47" xr10:uidLastSave="{00000000-0000-0000-0000-000000000000}"/>
  <workbookProtection workbookAlgorithmName="SHA-512" workbookHashValue="MGEIYuoCPp3eb1EXAVQzjzxdU6EVohLidsm1HS0hc1IKT34DXepgets/uSVukN7BAaNRmh3noseuQjcSvTh+Lg==" workbookSaltValue="A8USbb/AOaYWOpvLr5bsG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10" i="4"/>
</calcChain>
</file>

<file path=xl/sharedStrings.xml><?xml version="1.0" encoding="utf-8"?>
<sst xmlns="http://schemas.openxmlformats.org/spreadsheetml/2006/main" count="239" uniqueCount="118">
  <si>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</si>
  <si>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</si>
  <si>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</si>
  <si>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</si>
  <si>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</si>
  <si>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</si>
  <si>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</si>
  <si>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</si>
  <si>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</si>
  <si>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</si>
  <si>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</si>
  <si>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</si>
  <si>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</si>
  <si>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</si>
  <si>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</si>
  <si>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</si>
  <si>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</si>
  <si>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</si>
  <si>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</si>
  <si>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</si>
  <si>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</si>
  <si>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</si>
  <si>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</si>
  <si>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</si>
  <si>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</si>
  <si>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</si>
  <si>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</si>
  <si>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</si>
  <si>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</si>
  <si>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</si>
  <si>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</si>
  <si>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</si>
  <si>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</si>
  <si>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</si>
  <si>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</si>
  <si>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</si>
  <si>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</si>
  <si>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</si>
  <si>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</si>
  <si>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</si>
  <si>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</si>
  <si>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</si>
  <si>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</si>
  <si>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</si>
  <si>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</si>
  <si>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</si>
  <si>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</si>
  <si>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</si>
  <si>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</si>
  <si>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</si>
  <si>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</si>
  <si>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</si>
  <si>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</si>
  <si>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</si>
  <si>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</si>
  <si>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</si>
  <si>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</si>
  <si>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</si>
  <si>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</si>
  <si>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</si>
  <si>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</si>
  <si>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</si>
  <si>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</si>
  <si>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</si>
  <si>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</si>
  <si>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</si>
  <si>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</si>
  <si>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</si>
  <si>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</si>
  <si>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</si>
  <si>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</si>
  <si>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</si>
  <si>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</si>
  <si>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</si>
  <si>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</si>
  <si>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</si>
  <si>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</si>
  <si>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</si>
  <si>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</si>
  <si>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</si>
  <si>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</si>
  <si>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</si>
  <si>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</si>
  <si>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</si>
  <si>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</si>
  <si>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</si>
  <si>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</si>
  <si>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</si>
  <si>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</si>
  <si>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</si>
  <si>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</si>
  <si>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</si>
  <si>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</si>
  <si>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</si>
  <si>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</si>
  <si>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</si>
  <si>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</si>
  <si>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</si>
  <si>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</si>
  <si>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</si>
  <si>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</si>
  <si>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</si>
  <si>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</si>
  <si>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</si>
  <si>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</si>
  <si>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</si>
  <si>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</si>
  <si>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</si>
  <si>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</si>
  <si>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</si>
  <si>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</si>
  <si>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</si>
  <si>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</si>
  <si>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</si>
  <si>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</si>
  <si>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当町の下水道事業は、平成14年度から事業着手し、平成21年度末に供用開始しました。現在、逐次供用開始エリアを拡大しているため、接続件数の増加により料金収入が増加するとともに、汚水処理費や減価償却費も増加する傾向にあります。
そのため、①経常収支比率は前年度と比較し微増となりましたが、他会計繰入金に依存している割合は大きいものとなっています。
また、下水道の建設財源である地方債にかかる償還金も年々増加していますが、供用開始からの年数が浅いため流動負債が少なく③流動比率は高い数値を維持しています。
④企業債残高対事業規模比率についても同様に、料金収入の増加の伸びに対して、建設事業に係る費用が大きいため増加傾向となっています。
⑤経費回収率については、負担金や減価償却費が増加していますが、委託料等事業費の減少により汚水処理費が抑えられ増加となりました。
⑥汚水処理原価については、年間有収水量が増加しているものの、委託料等事業費の減少により汚水処理費が抑えられ減少となりました。
⑧水洗化率については、処理区域内人口の増と比較し、現在水洗便所設置済人口の増が少ないため、減少となりました。
今後も水洗化率の向上に取り組み、料金収入を確保することにより経営の安定化を図る必要があります。
</t>
    <rPh sb="0" eb="1">
      <t>トウ</t>
    </rPh>
    <rPh sb="93" eb="95">
      <t>ゲンカ</t>
    </rPh>
    <rPh sb="95" eb="97">
      <t>ショウキャク</t>
    </rPh>
    <rPh sb="97" eb="98">
      <t>ヒ</t>
    </rPh>
    <rPh sb="125" eb="128">
      <t>ゼンネンド</t>
    </rPh>
    <rPh sb="129" eb="131">
      <t>ヒカク</t>
    </rPh>
    <rPh sb="132" eb="134">
      <t>ビゾウ</t>
    </rPh>
    <rPh sb="241" eb="243">
      <t>イジ</t>
    </rPh>
    <rPh sb="268" eb="270">
      <t>ドウヨウ</t>
    </rPh>
    <rPh sb="272" eb="274">
      <t>リョウキン</t>
    </rPh>
    <rPh sb="274" eb="276">
      <t>シュウニュウ</t>
    </rPh>
    <rPh sb="277" eb="279">
      <t>ゾウカ</t>
    </rPh>
    <rPh sb="280" eb="281">
      <t>ノ</t>
    </rPh>
    <rPh sb="283" eb="284">
      <t>タイ</t>
    </rPh>
    <rPh sb="287" eb="289">
      <t>ケンセツ</t>
    </rPh>
    <rPh sb="289" eb="291">
      <t>ジギョウ</t>
    </rPh>
    <rPh sb="292" eb="293">
      <t>カカ</t>
    </rPh>
    <rPh sb="294" eb="296">
      <t>ヒヨウ</t>
    </rPh>
    <rPh sb="297" eb="298">
      <t>オオ</t>
    </rPh>
    <rPh sb="302" eb="304">
      <t>ゾウカ</t>
    </rPh>
    <rPh sb="304" eb="306">
      <t>ケイコウ</t>
    </rPh>
    <rPh sb="327" eb="330">
      <t>フタンキン</t>
    </rPh>
    <rPh sb="331" eb="333">
      <t>ゲンカ</t>
    </rPh>
    <rPh sb="333" eb="335">
      <t>ショウキャク</t>
    </rPh>
    <rPh sb="335" eb="336">
      <t>ヒ</t>
    </rPh>
    <rPh sb="337" eb="339">
      <t>ゾウカ</t>
    </rPh>
    <rPh sb="346" eb="349">
      <t>イタクリョウ</t>
    </rPh>
    <rPh sb="349" eb="350">
      <t>トウ</t>
    </rPh>
    <rPh sb="350" eb="353">
      <t>ジギョウヒ</t>
    </rPh>
    <rPh sb="354" eb="356">
      <t>ゲンショウ</t>
    </rPh>
    <rPh sb="359" eb="364">
      <t>オスイショリヒ</t>
    </rPh>
    <rPh sb="365" eb="366">
      <t>オサ</t>
    </rPh>
    <rPh sb="369" eb="371">
      <t>ゾウカ</t>
    </rPh>
    <rPh sb="392" eb="394">
      <t>ネンカン</t>
    </rPh>
    <rPh sb="394" eb="396">
      <t>ユウシュウ</t>
    </rPh>
    <rPh sb="396" eb="398">
      <t>スイリョウ</t>
    </rPh>
    <rPh sb="399" eb="401">
      <t>ゾウカ</t>
    </rPh>
    <rPh sb="409" eb="412">
      <t>イタクリョウ</t>
    </rPh>
    <rPh sb="412" eb="413">
      <t>トウ</t>
    </rPh>
    <rPh sb="413" eb="416">
      <t>ジギョウヒ</t>
    </rPh>
    <rPh sb="417" eb="419">
      <t>ゲンショウ</t>
    </rPh>
    <rPh sb="422" eb="427">
      <t>オスイショリヒ</t>
    </rPh>
    <rPh sb="428" eb="429">
      <t>オサ</t>
    </rPh>
    <rPh sb="432" eb="434">
      <t>ゲンショウ</t>
    </rPh>
    <rPh sb="443" eb="446">
      <t>スイセンカ</t>
    </rPh>
    <rPh sb="446" eb="447">
      <t>リツ</t>
    </rPh>
    <rPh sb="453" eb="460">
      <t>ショリクイキナイジンコウ</t>
    </rPh>
    <rPh sb="461" eb="462">
      <t>ゾウ</t>
    </rPh>
    <rPh sb="463" eb="465">
      <t>ヒカク</t>
    </rPh>
    <rPh sb="467" eb="469">
      <t>ゲンザイ</t>
    </rPh>
    <rPh sb="469" eb="471">
      <t>スイセン</t>
    </rPh>
    <rPh sb="472" eb="474">
      <t>セッチ</t>
    </rPh>
    <rPh sb="474" eb="475">
      <t>ズ</t>
    </rPh>
    <rPh sb="475" eb="477">
      <t>ジンコウ</t>
    </rPh>
    <rPh sb="478" eb="480">
      <t>ゾウカ</t>
    </rPh>
    <rPh sb="481" eb="482">
      <t>スク</t>
    </rPh>
    <rPh sb="495" eb="497">
      <t>コンゴ</t>
    </rPh>
    <rPh sb="498" eb="501">
      <t>スイセンカ</t>
    </rPh>
    <rPh sb="501" eb="502">
      <t>リツ</t>
    </rPh>
    <rPh sb="503" eb="505">
      <t>コウジョウ</t>
    </rPh>
    <rPh sb="506" eb="507">
      <t>ト</t>
    </rPh>
    <rPh sb="507" eb="508">
      <t>ク</t>
    </rPh>
    <rPh sb="511" eb="513">
      <t>リョウキン</t>
    </rPh>
    <rPh sb="513" eb="515">
      <t>シュウニュウ</t>
    </rPh>
    <rPh sb="516" eb="518">
      <t>カクホ</t>
    </rPh>
    <rPh sb="525" eb="527">
      <t>ケイエイ</t>
    </rPh>
    <rPh sb="528" eb="531">
      <t>アンテイカ</t>
    </rPh>
    <rPh sb="532" eb="533">
      <t>ハカ</t>
    </rPh>
    <rPh sb="534" eb="536">
      <t>ヒツヨウ</t>
    </rPh>
    <phoneticPr fontId="4"/>
  </si>
  <si>
    <t>平成15年度から管渠整備を開始しており、年数を経過していないため、管渠の改善等の事業は行っておらず、①有形固定資産減価償却率については供用開始エリア拡大に伴い年々増加しています。</t>
    <rPh sb="67" eb="69">
      <t>キョウヨウ</t>
    </rPh>
    <rPh sb="69" eb="71">
      <t>カイシ</t>
    </rPh>
    <rPh sb="74" eb="76">
      <t>カクダイ</t>
    </rPh>
    <rPh sb="77" eb="78">
      <t>トモナ</t>
    </rPh>
    <rPh sb="79" eb="81">
      <t>ネンネン</t>
    </rPh>
    <rPh sb="81" eb="83">
      <t>ゾウカ</t>
    </rPh>
    <phoneticPr fontId="4"/>
  </si>
  <si>
    <t>供用開始から14年を経過し、普及率も69.8％となりましたが、今後も効率よく管渠整備を進め、普及率の向上に取り組むとともに、水洗化率の向上に努め、経営の健全化、効率化を図ります。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なお、令和４年度には経営戦略を見直しを行い、あらたな10年間の取り組みを定めました。
また、令和５年度からは、汚水処理の広域化・共同化計画に基づき、管きょ等点検調査業務及び排水設備指定工事店登録業務が始まりました。　　　　　　これからも、他団体等との相互連携を図りながら、継続的かつ安定的な下水道事業の運営に努めてまいります。</t>
    <rPh sb="291" eb="294">
      <t>タダンタイ</t>
    </rPh>
    <rPh sb="294" eb="29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</si>
</sst>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0-4F32-885E-EDD55E447D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C60-4F32-885E-EDD55E447D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74-4117-B924-C3C66F3EC0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0</c:v>
                </c:pt>
                <c:pt idx="3">
                  <c:v>0</c:v>
                </c:pt>
                <c:pt idx="4">
                  <c:v>0</c:v>
                </c:pt>
              </c:numCache>
            </c:numRef>
          </c:val>
          <c:smooth val="0"/>
          <c:extLst>
            <c:ext xmlns:c16="http://schemas.microsoft.com/office/drawing/2014/chart" uri="{C3380CC4-5D6E-409C-BE32-E72D297353CC}">
              <c16:uniqueId val="{00000001-3D74-4117-B924-C3C66F3EC0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68.459999999999994</c:v>
                </c:pt>
                <c:pt idx="1">
                  <c:v>68.88</c:v>
                </c:pt>
                <c:pt idx="2">
                  <c:v>65.819999999999993</c:v>
                </c:pt>
                <c:pt idx="3">
                  <c:v>68.17</c:v>
                </c:pt>
                <c:pt idx="4">
                  <c:v>67.67</c:v>
                </c:pt>
              </c:numCache>
            </c:numRef>
          </c:val>
          <c:extLst>
            <c:ext xmlns:c16="http://schemas.microsoft.com/office/drawing/2014/chart" uri="{C3380CC4-5D6E-409C-BE32-E72D297353CC}">
              <c16:uniqueId val="{00000000-A6BE-4DA6-A3D9-248FACBA7A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78.91</c:v>
                </c:pt>
                <c:pt idx="3">
                  <c:v>73.37</c:v>
                </c:pt>
                <c:pt idx="4">
                  <c:v>77.180000000000007</c:v>
                </c:pt>
              </c:numCache>
            </c:numRef>
          </c:val>
          <c:smooth val="0"/>
          <c:extLst>
            <c:ext xmlns:c16="http://schemas.microsoft.com/office/drawing/2014/chart" uri="{C3380CC4-5D6E-409C-BE32-E72D297353CC}">
              <c16:uniqueId val="{00000001-A6BE-4DA6-A3D9-248FACBA7A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125.53</c:v>
                </c:pt>
                <c:pt idx="1">
                  <c:v>125.99</c:v>
                </c:pt>
                <c:pt idx="2">
                  <c:v>123.06</c:v>
                </c:pt>
                <c:pt idx="3">
                  <c:v>112.65</c:v>
                </c:pt>
                <c:pt idx="4">
                  <c:v>113</c:v>
                </c:pt>
              </c:numCache>
            </c:numRef>
          </c:val>
          <c:extLst>
            <c:ext xmlns:c16="http://schemas.microsoft.com/office/drawing/2014/chart" uri="{C3380CC4-5D6E-409C-BE32-E72D297353CC}">
              <c16:uniqueId val="{00000000-CCF3-4A4B-A20A-B6659ED961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112.65</c:v>
                </c:pt>
                <c:pt idx="3">
                  <c:v>110.56</c:v>
                </c:pt>
                <c:pt idx="4">
                  <c:v>110.97</c:v>
                </c:pt>
              </c:numCache>
            </c:numRef>
          </c:val>
          <c:smooth val="0"/>
          <c:extLst>
            <c:ext xmlns:c16="http://schemas.microsoft.com/office/drawing/2014/chart" uri="{C3380CC4-5D6E-409C-BE32-E72D297353CC}">
              <c16:uniqueId val="{00000001-CCF3-4A4B-A20A-B6659ED961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5.03</c:v>
                </c:pt>
                <c:pt idx="1">
                  <c:v>6.43</c:v>
                </c:pt>
                <c:pt idx="2">
                  <c:v>7.36</c:v>
                </c:pt>
                <c:pt idx="3">
                  <c:v>8.7799999999999994</c:v>
                </c:pt>
                <c:pt idx="4">
                  <c:v>10.029999999999999</c:v>
                </c:pt>
              </c:numCache>
            </c:numRef>
          </c:val>
          <c:extLst>
            <c:ext xmlns:c16="http://schemas.microsoft.com/office/drawing/2014/chart" uri="{C3380CC4-5D6E-409C-BE32-E72D297353CC}">
              <c16:uniqueId val="{00000000-C79E-4E63-AB7F-B96CDDFAB2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6.91</c:v>
                </c:pt>
                <c:pt idx="3">
                  <c:v>8.0500000000000007</c:v>
                </c:pt>
                <c:pt idx="4">
                  <c:v>10.38</c:v>
                </c:pt>
              </c:numCache>
            </c:numRef>
          </c:val>
          <c:smooth val="0"/>
          <c:extLst>
            <c:ext xmlns:c16="http://schemas.microsoft.com/office/drawing/2014/chart" uri="{C3380CC4-5D6E-409C-BE32-E72D297353CC}">
              <c16:uniqueId val="{00000001-C79E-4E63-AB7F-B96CDDFAB2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17-49CE-97DB-348C2C0A89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17-49CE-97DB-348C2C0A89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72-4062-A46C-20400FCEF0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formatCode="#,##0.00;&quot;△&quot;#,##0.00">
                  <c:v>0</c:v>
                </c:pt>
                <c:pt idx="3">
                  <c:v>1.34</c:v>
                </c:pt>
                <c:pt idx="4" formatCode="#,##0.00;&quot;△&quot;#,##0.00">
                  <c:v>0</c:v>
                </c:pt>
              </c:numCache>
            </c:numRef>
          </c:val>
          <c:smooth val="0"/>
          <c:extLst>
            <c:ext xmlns:c16="http://schemas.microsoft.com/office/drawing/2014/chart" uri="{C3380CC4-5D6E-409C-BE32-E72D297353CC}">
              <c16:uniqueId val="{00000001-E572-4062-A46C-20400FCEF0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330.51</c:v>
                </c:pt>
                <c:pt idx="1">
                  <c:v>331.09</c:v>
                </c:pt>
                <c:pt idx="2">
                  <c:v>219.09</c:v>
                </c:pt>
                <c:pt idx="3">
                  <c:v>429.1</c:v>
                </c:pt>
                <c:pt idx="4">
                  <c:v>454.46</c:v>
                </c:pt>
              </c:numCache>
            </c:numRef>
          </c:val>
          <c:extLst>
            <c:ext xmlns:c16="http://schemas.microsoft.com/office/drawing/2014/chart" uri="{C3380CC4-5D6E-409C-BE32-E72D297353CC}">
              <c16:uniqueId val="{00000000-4CB7-49D1-8B2D-02BFEB4682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155.27000000000001</c:v>
                </c:pt>
                <c:pt idx="3">
                  <c:v>228</c:v>
                </c:pt>
                <c:pt idx="4">
                  <c:v>303.77</c:v>
                </c:pt>
              </c:numCache>
            </c:numRef>
          </c:val>
          <c:smooth val="0"/>
          <c:extLst>
            <c:ext xmlns:c16="http://schemas.microsoft.com/office/drawing/2014/chart" uri="{C3380CC4-5D6E-409C-BE32-E72D297353CC}">
              <c16:uniqueId val="{00000001-4CB7-49D1-8B2D-02BFEB4682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1070.5999999999999</c:v>
                </c:pt>
                <c:pt idx="1">
                  <c:v>1133.49</c:v>
                </c:pt>
                <c:pt idx="2">
                  <c:v>1249.48</c:v>
                </c:pt>
                <c:pt idx="3">
                  <c:v>1373.31</c:v>
                </c:pt>
                <c:pt idx="4">
                  <c:v>1667.8</c:v>
                </c:pt>
              </c:numCache>
            </c:numRef>
          </c:val>
          <c:extLst>
            <c:ext xmlns:c16="http://schemas.microsoft.com/office/drawing/2014/chart" uri="{C3380CC4-5D6E-409C-BE32-E72D297353CC}">
              <c16:uniqueId val="{00000000-0BED-4266-B86B-FEBEF9C8FD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1106.02</c:v>
                </c:pt>
                <c:pt idx="3">
                  <c:v>1660.47</c:v>
                </c:pt>
                <c:pt idx="4">
                  <c:v>1510.3</c:v>
                </c:pt>
              </c:numCache>
            </c:numRef>
          </c:val>
          <c:smooth val="0"/>
          <c:extLst>
            <c:ext xmlns:c16="http://schemas.microsoft.com/office/drawing/2014/chart" uri="{C3380CC4-5D6E-409C-BE32-E72D297353CC}">
              <c16:uniqueId val="{00000001-0BED-4266-B86B-FEBEF9C8FD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90.44</c:v>
                </c:pt>
                <c:pt idx="1">
                  <c:v>93.15</c:v>
                </c:pt>
                <c:pt idx="2">
                  <c:v>96.49</c:v>
                </c:pt>
                <c:pt idx="3">
                  <c:v>90.46</c:v>
                </c:pt>
                <c:pt idx="4">
                  <c:v>95.09</c:v>
                </c:pt>
              </c:numCache>
            </c:numRef>
          </c:val>
          <c:extLst>
            <c:ext xmlns:c16="http://schemas.microsoft.com/office/drawing/2014/chart" uri="{C3380CC4-5D6E-409C-BE32-E72D297353CC}">
              <c16:uniqueId val="{00000000-410D-4F08-81D5-512D7C5D01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93.28</c:v>
                </c:pt>
                <c:pt idx="3">
                  <c:v>78.319999999999993</c:v>
                </c:pt>
                <c:pt idx="4">
                  <c:v>86.53</c:v>
                </c:pt>
              </c:numCache>
            </c:numRef>
          </c:val>
          <c:smooth val="0"/>
          <c:extLst>
            <c:ext xmlns:c16="http://schemas.microsoft.com/office/drawing/2014/chart" uri="{C3380CC4-5D6E-409C-BE32-E72D297353CC}">
              <c16:uniqueId val="{00000001-410D-4F08-81D5-512D7C5D01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164.14</c:v>
                </c:pt>
                <c:pt idx="1">
                  <c:v>156.28</c:v>
                </c:pt>
                <c:pt idx="2">
                  <c:v>151.80000000000001</c:v>
                </c:pt>
                <c:pt idx="3">
                  <c:v>160.94</c:v>
                </c:pt>
                <c:pt idx="4">
                  <c:v>152.53</c:v>
                </c:pt>
              </c:numCache>
            </c:numRef>
          </c:val>
          <c:extLst>
            <c:ext xmlns:c16="http://schemas.microsoft.com/office/drawing/2014/chart" uri="{C3380CC4-5D6E-409C-BE32-E72D297353CC}">
              <c16:uniqueId val="{00000000-FF50-4F95-B971-BB60431638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110.34</c:v>
                </c:pt>
                <c:pt idx="3">
                  <c:v>134.15</c:v>
                </c:pt>
                <c:pt idx="4">
                  <c:v>120.55</c:v>
                </c:pt>
              </c:numCache>
            </c:numRef>
          </c:val>
          <c:smooth val="0"/>
          <c:extLst>
            <c:ext xmlns:c16="http://schemas.microsoft.com/office/drawing/2014/chart" uri="{C3380CC4-5D6E-409C-BE32-E72D297353CC}">
              <c16:uniqueId val="{00000001-FF50-4F95-B971-BB60431638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蟹江町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Ca</v>
      </c>
      <c r="X8" s="34"/>
      <c r="Y8" s="34"/>
      <c r="Z8" s="34"/>
      <c r="AA8" s="34"/>
      <c r="AB8" s="34"/>
      <c r="AC8" s="34"/>
      <c r="AD8" s="35" t="str">
        <f>データ!$M$6</f>
        <v>非設置</v>
      </c>
      <c r="AE8" s="35"/>
      <c r="AF8" s="35"/>
      <c r="AG8" s="35"/>
      <c r="AH8" s="35"/>
      <c r="AI8" s="35"/>
      <c r="AJ8" s="35"/>
      <c r="AK8" s="3"/>
      <c r="AL8" s="36">
        <f>データ!S6</f>
        <v>37098</v>
      </c>
      <c r="AM8" s="36"/>
      <c r="AN8" s="36"/>
      <c r="AO8" s="36"/>
      <c r="AP8" s="36"/>
      <c r="AQ8" s="36"/>
      <c r="AR8" s="36"/>
      <c r="AS8" s="36"/>
      <c r="AT8" s="37">
        <f>データ!T6</f>
        <v>11.09</v>
      </c>
      <c r="AU8" s="37"/>
      <c r="AV8" s="37"/>
      <c r="AW8" s="37"/>
      <c r="AX8" s="37"/>
      <c r="AY8" s="37"/>
      <c r="AZ8" s="37"/>
      <c r="BA8" s="37"/>
      <c r="BB8" s="37">
        <f>データ!U6</f>
        <v>3345.18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56.93</v>
      </c>
      <c r="J10" s="37"/>
      <c r="K10" s="37"/>
      <c r="L10" s="37"/>
      <c r="M10" s="37"/>
      <c r="N10" s="37"/>
      <c r="O10" s="37"/>
      <c r="P10" s="37">
        <f>データ!P6</f>
        <v>69.760000000000005</v>
      </c>
      <c r="Q10" s="37"/>
      <c r="R10" s="37"/>
      <c r="S10" s="37"/>
      <c r="T10" s="37"/>
      <c r="U10" s="37"/>
      <c r="V10" s="37"/>
      <c r="W10" s="37">
        <f>データ!Q6</f>
        <v>89.31</v>
      </c>
      <c r="X10" s="37"/>
      <c r="Y10" s="37"/>
      <c r="Z10" s="37"/>
      <c r="AA10" s="37"/>
      <c r="AB10" s="37"/>
      <c r="AC10" s="37"/>
      <c r="AD10" s="36">
        <f>データ!R6</f>
        <v>2860</v>
      </c>
      <c r="AE10" s="36"/>
      <c r="AF10" s="36"/>
      <c r="AG10" s="36"/>
      <c r="AH10" s="36"/>
      <c r="AI10" s="36"/>
      <c r="AJ10" s="36"/>
      <c r="AK10" s="2"/>
      <c r="AL10" s="36">
        <f>データ!V6</f>
        <v>25760</v>
      </c>
      <c r="AM10" s="36"/>
      <c r="AN10" s="36"/>
      <c r="AO10" s="36"/>
      <c r="AP10" s="36"/>
      <c r="AQ10" s="36"/>
      <c r="AR10" s="36"/>
      <c r="AS10" s="36"/>
      <c r="AT10" s="37">
        <f>データ!W6</f>
        <v>3.41</v>
      </c>
      <c r="AU10" s="37"/>
      <c r="AV10" s="37"/>
      <c r="AW10" s="37"/>
      <c r="AX10" s="37"/>
      <c r="AY10" s="37"/>
      <c r="AZ10" s="37"/>
      <c r="BA10" s="37"/>
      <c r="BB10" s="37">
        <f>データ!X6</f>
        <v>7554.25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hRWApW4LfaAnnjij7BehHDKpvXQYnEmOlzj7a2KGeiBp4pnYO/0OgMuQmc9vCC6De9ppPqcSE1lSare7X/T7A==" saltValue="z69HV4856LTDVOCuzBa0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234257</v>
      </c>
      <c r="D6" s="19">
        <f t="shared" si="3"/>
        <v>46</v>
      </c>
      <c r="E6" s="19">
        <f t="shared" si="3"/>
        <v>17</v>
      </c>
      <c r="F6" s="19">
        <f t="shared" si="3"/>
        <v>1</v>
      </c>
      <c r="G6" s="19">
        <f t="shared" si="3"/>
        <v>0</v>
      </c>
      <c r="H6" s="19" t="str">
        <f t="shared" si="3"/>
        <v>愛知県　蟹江町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56.93</v>
      </c>
      <c r="P6" s="20">
        <f t="shared" si="3"/>
        <v>69.760000000000005</v>
      </c>
      <c r="Q6" s="20">
        <f t="shared" si="3"/>
        <v>89.31</v>
      </c>
      <c r="R6" s="20">
        <f t="shared" si="3"/>
        <v>2860</v>
      </c>
      <c r="S6" s="20">
        <f t="shared" si="3"/>
        <v>37098</v>
      </c>
      <c r="T6" s="20">
        <f t="shared" si="3"/>
        <v>11.09</v>
      </c>
      <c r="U6" s="20">
        <f t="shared" si="3"/>
        <v>3345.18</v>
      </c>
      <c r="V6" s="20">
        <f t="shared" si="3"/>
        <v>25760</v>
      </c>
      <c r="W6" s="20">
        <f t="shared" si="3"/>
        <v>3.41</v>
      </c>
      <c r="X6" s="20">
        <f t="shared" si="3"/>
        <v>7554.25</v>
      </c>
      <c r="Y6" s="21">
        <f>IF(Y7="",NA(),Y7)</f>
        <v>125.53</v>
      </c>
      <c r="Z6" s="21">
        <f t="shared" ref="Z6:AH6" si="4">IF(Z7="",NA(),Z7)</f>
        <v>125.99</v>
      </c>
      <c r="AA6" s="21">
        <f t="shared" si="4"/>
        <v>123.06</v>
      </c>
      <c r="AB6" s="21">
        <f t="shared" si="4"/>
        <v>112.65</v>
      </c>
      <c r="AC6" s="21">
        <f t="shared" si="4"/>
        <v>113</v>
      </c>
      <c r="AD6" s="21">
        <f t="shared" si="4"/>
        <v>101.29</v>
      </c>
      <c r="AE6" s="21">
        <f t="shared" si="4"/>
        <v>105.2</v>
      </c>
      <c r="AF6" s="21">
        <f t="shared" si="4"/>
        <v>112.65</v>
      </c>
      <c r="AG6" s="21">
        <f t="shared" si="4"/>
        <v>110.56</v>
      </c>
      <c r="AH6" s="21">
        <f t="shared" si="4"/>
        <v>110.97</v>
      </c>
      <c r="AI6" s="20" t="str">
        <f>IF(AI7="","",IF(AI7="-","【-】","【"&amp;SUBSTITUTE(TEXT(AI7,"#,##0.00"),"-","△")&amp;"】"))</f>
        <v>【105.91】</v>
      </c>
      <c r="AJ6" s="20">
        <f>IF(AJ7="",NA(),AJ7)</f>
        <v>0</v>
      </c>
      <c r="AK6" s="20">
        <f t="shared" ref="AK6:AS6" si="5">IF(AK7="",NA(),AK7)</f>
        <v>0</v>
      </c>
      <c r="AL6" s="20">
        <f t="shared" si="5"/>
        <v>0</v>
      </c>
      <c r="AM6" s="20">
        <f t="shared" si="5"/>
        <v>0</v>
      </c>
      <c r="AN6" s="20">
        <f t="shared" si="5"/>
        <v>0</v>
      </c>
      <c r="AO6" s="21">
        <f t="shared" si="5"/>
        <v>46.03</v>
      </c>
      <c r="AP6" s="21">
        <f t="shared" si="5"/>
        <v>47.88</v>
      </c>
      <c r="AQ6" s="20">
        <f t="shared" si="5"/>
        <v>0</v>
      </c>
      <c r="AR6" s="21">
        <f t="shared" si="5"/>
        <v>1.34</v>
      </c>
      <c r="AS6" s="20">
        <f t="shared" si="5"/>
        <v>0</v>
      </c>
      <c r="AT6" s="20" t="str">
        <f>IF(AT7="","",IF(AT7="-","【-】","【"&amp;SUBSTITUTE(TEXT(AT7,"#,##0.00"),"-","△")&amp;"】"))</f>
        <v>【3.03】</v>
      </c>
      <c r="AU6" s="21">
        <f>IF(AU7="",NA(),AU7)</f>
        <v>330.51</v>
      </c>
      <c r="AV6" s="21">
        <f t="shared" ref="AV6:BD6" si="6">IF(AV7="",NA(),AV7)</f>
        <v>331.09</v>
      </c>
      <c r="AW6" s="21">
        <f t="shared" si="6"/>
        <v>219.09</v>
      </c>
      <c r="AX6" s="21">
        <f t="shared" si="6"/>
        <v>429.1</v>
      </c>
      <c r="AY6" s="21">
        <f t="shared" si="6"/>
        <v>454.46</v>
      </c>
      <c r="AZ6" s="21">
        <f t="shared" si="6"/>
        <v>159.65</v>
      </c>
      <c r="BA6" s="21">
        <f t="shared" si="6"/>
        <v>151.49</v>
      </c>
      <c r="BB6" s="21">
        <f t="shared" si="6"/>
        <v>155.27000000000001</v>
      </c>
      <c r="BC6" s="21">
        <f t="shared" si="6"/>
        <v>228</v>
      </c>
      <c r="BD6" s="21">
        <f t="shared" si="6"/>
        <v>303.77</v>
      </c>
      <c r="BE6" s="20" t="str">
        <f>IF(BE7="","",IF(BE7="-","【-】","【"&amp;SUBSTITUTE(TEXT(BE7,"#,##0.00"),"-","△")&amp;"】"))</f>
        <v>【78.43】</v>
      </c>
      <c r="BF6" s="21">
        <f>IF(BF7="",NA(),BF7)</f>
        <v>1070.5999999999999</v>
      </c>
      <c r="BG6" s="21">
        <f t="shared" ref="BG6:BO6" si="7">IF(BG7="",NA(),BG7)</f>
        <v>1133.49</v>
      </c>
      <c r="BH6" s="21">
        <f t="shared" si="7"/>
        <v>1249.48</v>
      </c>
      <c r="BI6" s="21">
        <f t="shared" si="7"/>
        <v>1373.31</v>
      </c>
      <c r="BJ6" s="21">
        <f t="shared" si="7"/>
        <v>1667.8</v>
      </c>
      <c r="BK6" s="21">
        <f t="shared" si="7"/>
        <v>2154.8200000000002</v>
      </c>
      <c r="BL6" s="21">
        <f t="shared" si="7"/>
        <v>2103.92</v>
      </c>
      <c r="BM6" s="21">
        <f t="shared" si="7"/>
        <v>1106.02</v>
      </c>
      <c r="BN6" s="21">
        <f t="shared" si="7"/>
        <v>1660.47</v>
      </c>
      <c r="BO6" s="21">
        <f t="shared" si="7"/>
        <v>1510.3</v>
      </c>
      <c r="BP6" s="20" t="str">
        <f>IF(BP7="","",IF(BP7="-","【-】","【"&amp;SUBSTITUTE(TEXT(BP7,"#,##0.00"),"-","△")&amp;"】"))</f>
        <v>【630.82】</v>
      </c>
      <c r="BQ6" s="21">
        <f>IF(BQ7="",NA(),BQ7)</f>
        <v>90.44</v>
      </c>
      <c r="BR6" s="21">
        <f t="shared" ref="BR6:BZ6" si="8">IF(BR7="",NA(),BR7)</f>
        <v>93.15</v>
      </c>
      <c r="BS6" s="21">
        <f t="shared" si="8"/>
        <v>96.49</v>
      </c>
      <c r="BT6" s="21">
        <f t="shared" si="8"/>
        <v>90.46</v>
      </c>
      <c r="BU6" s="21">
        <f t="shared" si="8"/>
        <v>95.09</v>
      </c>
      <c r="BV6" s="21">
        <f t="shared" si="8"/>
        <v>73.63</v>
      </c>
      <c r="BW6" s="21">
        <f t="shared" si="8"/>
        <v>83.47</v>
      </c>
      <c r="BX6" s="21">
        <f t="shared" si="8"/>
        <v>93.28</v>
      </c>
      <c r="BY6" s="21">
        <f t="shared" si="8"/>
        <v>78.319999999999993</v>
      </c>
      <c r="BZ6" s="21">
        <f t="shared" si="8"/>
        <v>86.53</v>
      </c>
      <c r="CA6" s="20" t="str">
        <f>IF(CA7="","",IF(CA7="-","【-】","【"&amp;SUBSTITUTE(TEXT(CA7,"#,##0.00"),"-","△")&amp;"】"))</f>
        <v>【97.81】</v>
      </c>
      <c r="CB6" s="21">
        <f>IF(CB7="",NA(),CB7)</f>
        <v>164.14</v>
      </c>
      <c r="CC6" s="21">
        <f t="shared" ref="CC6:CK6" si="9">IF(CC7="",NA(),CC7)</f>
        <v>156.28</v>
      </c>
      <c r="CD6" s="21">
        <f t="shared" si="9"/>
        <v>151.80000000000001</v>
      </c>
      <c r="CE6" s="21">
        <f t="shared" si="9"/>
        <v>160.94</v>
      </c>
      <c r="CF6" s="21">
        <f t="shared" si="9"/>
        <v>152.53</v>
      </c>
      <c r="CG6" s="21">
        <f t="shared" si="9"/>
        <v>193.18</v>
      </c>
      <c r="CH6" s="21">
        <f t="shared" si="9"/>
        <v>171.43</v>
      </c>
      <c r="CI6" s="21">
        <f t="shared" si="9"/>
        <v>110.34</v>
      </c>
      <c r="CJ6" s="21">
        <f t="shared" si="9"/>
        <v>134.15</v>
      </c>
      <c r="CK6" s="21">
        <f t="shared" si="9"/>
        <v>120.55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t="str">
        <f t="shared" si="10"/>
        <v>-</v>
      </c>
      <c r="CU6" s="21" t="str">
        <f t="shared" si="10"/>
        <v>-</v>
      </c>
      <c r="CV6" s="21" t="str">
        <f t="shared" si="10"/>
        <v>-</v>
      </c>
      <c r="CW6" s="20" t="str">
        <f>IF(CW7="","",IF(CW7="-","【-】","【"&amp;SUBSTITUTE(TEXT(CW7,"#,##0.00"),"-","△")&amp;"】"))</f>
        <v>【58.94】</v>
      </c>
      <c r="CX6" s="21">
        <f>IF(CX7="",NA(),CX7)</f>
        <v>68.459999999999994</v>
      </c>
      <c r="CY6" s="21">
        <f t="shared" ref="CY6:DG6" si="11">IF(CY7="",NA(),CY7)</f>
        <v>68.88</v>
      </c>
      <c r="CZ6" s="21">
        <f t="shared" si="11"/>
        <v>65.819999999999993</v>
      </c>
      <c r="DA6" s="21">
        <f t="shared" si="11"/>
        <v>68.17</v>
      </c>
      <c r="DB6" s="21">
        <f t="shared" si="11"/>
        <v>67.67</v>
      </c>
      <c r="DC6" s="21">
        <f t="shared" si="11"/>
        <v>63.54</v>
      </c>
      <c r="DD6" s="21">
        <f t="shared" si="11"/>
        <v>63.65</v>
      </c>
      <c r="DE6" s="21">
        <f t="shared" si="11"/>
        <v>78.91</v>
      </c>
      <c r="DF6" s="21">
        <f t="shared" si="11"/>
        <v>73.37</v>
      </c>
      <c r="DG6" s="21">
        <f t="shared" si="11"/>
        <v>77.180000000000007</v>
      </c>
      <c r="DH6" s="20" t="str">
        <f>IF(DH7="","",IF(DH7="-","【-】","【"&amp;SUBSTITUTE(TEXT(DH7,"#,##0.00"),"-","△")&amp;"】"))</f>
        <v>【95.91】</v>
      </c>
      <c r="DI6" s="21">
        <f>IF(DI7="",NA(),DI7)</f>
        <v>5.03</v>
      </c>
      <c r="DJ6" s="21">
        <f t="shared" ref="DJ6:DR6" si="12">IF(DJ7="",NA(),DJ7)</f>
        <v>6.43</v>
      </c>
      <c r="DK6" s="21">
        <f t="shared" si="12"/>
        <v>7.36</v>
      </c>
      <c r="DL6" s="21">
        <f t="shared" si="12"/>
        <v>8.7799999999999994</v>
      </c>
      <c r="DM6" s="21">
        <f t="shared" si="12"/>
        <v>10.029999999999999</v>
      </c>
      <c r="DN6" s="21">
        <f t="shared" si="12"/>
        <v>4.83</v>
      </c>
      <c r="DO6" s="21">
        <f t="shared" si="12"/>
        <v>6.42</v>
      </c>
      <c r="DP6" s="21">
        <f t="shared" si="12"/>
        <v>6.91</v>
      </c>
      <c r="DQ6" s="21">
        <f t="shared" si="12"/>
        <v>8.0500000000000007</v>
      </c>
      <c r="DR6" s="21">
        <f t="shared" si="12"/>
        <v>10.38</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0">
        <f t="shared" si="14"/>
        <v>0</v>
      </c>
      <c r="EM6" s="20">
        <f t="shared" si="14"/>
        <v>0</v>
      </c>
      <c r="EN6" s="20">
        <f t="shared" si="14"/>
        <v>0</v>
      </c>
      <c r="EO6" s="20" t="str">
        <f>IF(EO7="","",IF(EO7="-","【-】","【"&amp;SUBSTITUTE(TEXT(EO7,"#,##0.00"),"-","△")&amp;"】"))</f>
        <v>【0.22】</v>
      </c>
    </row>
    <row r="7" spans="1:148" s="22" customFormat="1" x14ac:dyDescent="0.2">
      <c r="A7" s="14"/>
      <c r="B7" s="23">
        <v>2023</v>
      </c>
      <c r="C7" s="23">
        <v>234257</v>
      </c>
      <c r="D7" s="23">
        <v>46</v>
      </c>
      <c r="E7" s="23">
        <v>17</v>
      </c>
      <c r="F7" s="23">
        <v>1</v>
      </c>
      <c r="G7" s="23">
        <v>0</v>
      </c>
      <c r="H7" s="23" t="s">
        <v>96</v>
      </c>
      <c r="I7" s="23" t="s">
        <v>97</v>
      </c>
      <c r="J7" s="23" t="s">
        <v>98</v>
      </c>
      <c r="K7" s="23" t="s">
        <v>99</v>
      </c>
      <c r="L7" s="23" t="s">
        <v>100</v>
      </c>
      <c r="M7" s="23" t="s">
        <v>101</v>
      </c>
      <c r="N7" s="24" t="s">
        <v>102</v>
      </c>
      <c r="O7" s="24">
        <v>56.93</v>
      </c>
      <c r="P7" s="24">
        <v>69.760000000000005</v>
      </c>
      <c r="Q7" s="24">
        <v>89.31</v>
      </c>
      <c r="R7" s="24">
        <v>2860</v>
      </c>
      <c r="S7" s="24">
        <v>37098</v>
      </c>
      <c r="T7" s="24">
        <v>11.09</v>
      </c>
      <c r="U7" s="24">
        <v>3345.18</v>
      </c>
      <c r="V7" s="24">
        <v>25760</v>
      </c>
      <c r="W7" s="24">
        <v>3.41</v>
      </c>
      <c r="X7" s="24">
        <v>7554.25</v>
      </c>
      <c r="Y7" s="24">
        <v>125.53</v>
      </c>
      <c r="Z7" s="24">
        <v>125.99</v>
      </c>
      <c r="AA7" s="24">
        <v>123.06</v>
      </c>
      <c r="AB7" s="24">
        <v>112.65</v>
      </c>
      <c r="AC7" s="24">
        <v>113</v>
      </c>
      <c r="AD7" s="24">
        <v>101.29</v>
      </c>
      <c r="AE7" s="24">
        <v>105.2</v>
      </c>
      <c r="AF7" s="24">
        <v>112.65</v>
      </c>
      <c r="AG7" s="24">
        <v>110.56</v>
      </c>
      <c r="AH7" s="24">
        <v>110.97</v>
      </c>
      <c r="AI7" s="24">
        <v>105.91</v>
      </c>
      <c r="AJ7" s="24">
        <v>0</v>
      </c>
      <c r="AK7" s="24">
        <v>0</v>
      </c>
      <c r="AL7" s="24">
        <v>0</v>
      </c>
      <c r="AM7" s="24">
        <v>0</v>
      </c>
      <c r="AN7" s="24">
        <v>0</v>
      </c>
      <c r="AO7" s="24">
        <v>46.03</v>
      </c>
      <c r="AP7" s="24">
        <v>47.88</v>
      </c>
      <c r="AQ7" s="24">
        <v>0</v>
      </c>
      <c r="AR7" s="24">
        <v>1.34</v>
      </c>
      <c r="AS7" s="24">
        <v>0</v>
      </c>
      <c r="AT7" s="24">
        <v>3.03</v>
      </c>
      <c r="AU7" s="24">
        <v>330.51</v>
      </c>
      <c r="AV7" s="24">
        <v>331.09</v>
      </c>
      <c r="AW7" s="24">
        <v>219.09</v>
      </c>
      <c r="AX7" s="24">
        <v>429.1</v>
      </c>
      <c r="AY7" s="24">
        <v>454.46</v>
      </c>
      <c r="AZ7" s="24">
        <v>159.65</v>
      </c>
      <c r="BA7" s="24">
        <v>151.49</v>
      </c>
      <c r="BB7" s="24">
        <v>155.27000000000001</v>
      </c>
      <c r="BC7" s="24">
        <v>228</v>
      </c>
      <c r="BD7" s="24">
        <v>303.77</v>
      </c>
      <c r="BE7" s="24">
        <v>78.430000000000007</v>
      </c>
      <c r="BF7" s="24">
        <v>1070.5999999999999</v>
      </c>
      <c r="BG7" s="24">
        <v>1133.49</v>
      </c>
      <c r="BH7" s="24">
        <v>1249.48</v>
      </c>
      <c r="BI7" s="24">
        <v>1373.31</v>
      </c>
      <c r="BJ7" s="24">
        <v>1667.8</v>
      </c>
      <c r="BK7" s="24">
        <v>2154.8200000000002</v>
      </c>
      <c r="BL7" s="24">
        <v>2103.92</v>
      </c>
      <c r="BM7" s="24">
        <v>1106.02</v>
      </c>
      <c r="BN7" s="24">
        <v>1660.47</v>
      </c>
      <c r="BO7" s="24">
        <v>1510.3</v>
      </c>
      <c r="BP7" s="24">
        <v>630.82000000000005</v>
      </c>
      <c r="BQ7" s="24">
        <v>90.44</v>
      </c>
      <c r="BR7" s="24">
        <v>93.15</v>
      </c>
      <c r="BS7" s="24">
        <v>96.49</v>
      </c>
      <c r="BT7" s="24">
        <v>90.46</v>
      </c>
      <c r="BU7" s="24">
        <v>95.09</v>
      </c>
      <c r="BV7" s="24">
        <v>73.63</v>
      </c>
      <c r="BW7" s="24">
        <v>83.47</v>
      </c>
      <c r="BX7" s="24">
        <v>93.28</v>
      </c>
      <c r="BY7" s="24">
        <v>78.319999999999993</v>
      </c>
      <c r="BZ7" s="24">
        <v>86.53</v>
      </c>
      <c r="CA7" s="24">
        <v>97.81</v>
      </c>
      <c r="CB7" s="24">
        <v>164.14</v>
      </c>
      <c r="CC7" s="24">
        <v>156.28</v>
      </c>
      <c r="CD7" s="24">
        <v>151.80000000000001</v>
      </c>
      <c r="CE7" s="24">
        <v>160.94</v>
      </c>
      <c r="CF7" s="24">
        <v>152.53</v>
      </c>
      <c r="CG7" s="24">
        <v>193.18</v>
      </c>
      <c r="CH7" s="24">
        <v>171.43</v>
      </c>
      <c r="CI7" s="24">
        <v>110.34</v>
      </c>
      <c r="CJ7" s="24">
        <v>134.15</v>
      </c>
      <c r="CK7" s="24">
        <v>120.55</v>
      </c>
      <c r="CL7" s="24">
        <v>138.75</v>
      </c>
      <c r="CM7" s="24" t="s">
        <v>102</v>
      </c>
      <c r="CN7" s="24" t="s">
        <v>102</v>
      </c>
      <c r="CO7" s="24" t="s">
        <v>102</v>
      </c>
      <c r="CP7" s="24" t="s">
        <v>102</v>
      </c>
      <c r="CQ7" s="24" t="s">
        <v>102</v>
      </c>
      <c r="CR7" s="24">
        <v>41.81</v>
      </c>
      <c r="CS7" s="24">
        <v>44.35</v>
      </c>
      <c r="CT7" s="24" t="s">
        <v>102</v>
      </c>
      <c r="CU7" s="24" t="s">
        <v>102</v>
      </c>
      <c r="CV7" s="24" t="s">
        <v>102</v>
      </c>
      <c r="CW7" s="24">
        <v>58.94</v>
      </c>
      <c r="CX7" s="24">
        <v>68.459999999999994</v>
      </c>
      <c r="CY7" s="24">
        <v>68.88</v>
      </c>
      <c r="CZ7" s="24">
        <v>65.819999999999993</v>
      </c>
      <c r="DA7" s="24">
        <v>68.17</v>
      </c>
      <c r="DB7" s="24">
        <v>67.67</v>
      </c>
      <c r="DC7" s="24">
        <v>63.54</v>
      </c>
      <c r="DD7" s="24">
        <v>63.65</v>
      </c>
      <c r="DE7" s="24">
        <v>78.91</v>
      </c>
      <c r="DF7" s="24">
        <v>73.37</v>
      </c>
      <c r="DG7" s="24">
        <v>77.180000000000007</v>
      </c>
      <c r="DH7" s="24">
        <v>95.91</v>
      </c>
      <c r="DI7" s="24">
        <v>5.03</v>
      </c>
      <c r="DJ7" s="24">
        <v>6.43</v>
      </c>
      <c r="DK7" s="24">
        <v>7.36</v>
      </c>
      <c r="DL7" s="24">
        <v>8.7799999999999994</v>
      </c>
      <c r="DM7" s="24">
        <v>10.029999999999999</v>
      </c>
      <c r="DN7" s="24">
        <v>4.83</v>
      </c>
      <c r="DO7" s="24">
        <v>6.42</v>
      </c>
      <c r="DP7" s="24">
        <v>6.91</v>
      </c>
      <c r="DQ7" s="24">
        <v>8.0500000000000007</v>
      </c>
      <c r="DR7" s="24">
        <v>10.38</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7.0000000000000007E-2</v>
      </c>
      <c r="EK7" s="24">
        <v>0.03</v>
      </c>
      <c r="EL7" s="24">
        <v>0</v>
      </c>
      <c r="EM7" s="24">
        <v>0</v>
      </c>
      <c r="EN7" s="24">
        <v>0</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2025-02-14T07:26:26Z</cp:lastPrinted>
  <dcterms:created xsi:type="dcterms:W3CDTF">2025-01-24T07:03:21Z</dcterms:created>
  <dcterms:modified xsi:type="dcterms:W3CDTF">2025-02-14T07:26:32Z</dcterms:modified>
  <cp:category/>
</cp:coreProperties>
</file>