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8C2E3FC3-3461-451A-924E-7E3E68C15175}" xr6:coauthVersionLast="47" xr6:coauthVersionMax="47" xr10:uidLastSave="{00000000-0000-0000-0000-000000000000}"/>
  <workbookProtection workbookAlgorithmName="SHA-512" workbookHashValue="TvjGjZdD3EofeVS3dsyw0RSk2stoHP/ScEc2k+MJJqDAMpuA4SGY96DaF+Nxxim/skA12XvFvr1K3tp/OCoqvg==" workbookSaltValue="TpzzaO5o8t62Fogfqpr25Q=="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AT10" i="4"/>
  <c r="P10" i="4"/>
  <c r="W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<sst xmlns="http://schemas.openxmlformats.org/spreadsheetml/2006/main" count="236" uniqueCount="117">
  <si>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</si>
  <si>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</si>
  <si>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</si>
  <si>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</si>
  <si>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</si>
  <si>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</si>
  <si>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</si>
  <si>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</si>
  <si>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</si>
  <si>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</si>
  <si>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</si>
  <si>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</si>
  <si>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</si>
  <si>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</si>
  <si>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</si>
  <si>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</si>
  <si>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</si>
  <si>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</si>
  <si>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</si>
  <si>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</si>
  <si>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</si>
  <si>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</si>
  <si>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</si>
  <si>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</si>
  <si>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</si>
  <si>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</si>
  <si>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</si>
  <si>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</si>
  <si>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</si>
  <si>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</si>
  <si>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</si>
  <si>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</si>
  <si>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</si>
  <si>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</si>
  <si>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</si>
  <si>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</si>
  <si>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</si>
  <si>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</si>
  <si>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</si>
  <si>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</si>
  <si>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</si>
  <si>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</si>
  <si>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</si>
  <si>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</si>
  <si>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</si>
  <si>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</si>
  <si>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</si>
  <si>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</si>
  <si>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</si>
  <si>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</si>
  <si>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</si>
  <si>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</si>
  <si>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</si>
  <si>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</si>
  <si>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</si>
  <si>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</si>
  <si>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</si>
  <si>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</si>
  <si>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</si>
  <si>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</si>
  <si>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</si>
  <si>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</si>
  <si>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</si>
  <si>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</si>
  <si>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</si>
  <si>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</si>
  <si>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</si>
  <si>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</si>
  <si>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</si>
  <si>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</si>
  <si>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</si>
  <si>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</si>
  <si>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</si>
  <si>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</si>
  <si>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</si>
  <si>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</si>
  <si>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</si>
  <si>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</si>
  <si>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</si>
  <si>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</si>
  <si>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</si>
  <si>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</si>
  <si>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</si>
  <si>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</si>
  <si>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</si>
  <si>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</si>
  <si>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</si>
  <si>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</si>
  <si>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</si>
  <si>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</si>
  <si>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</si>
  <si>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</si>
  <si>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</si>
  <si>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</si>
  <si>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</si>
  <si>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</si>
  <si>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</si>
  <si>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</si>
  <si>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</si>
  <si>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</si>
  <si>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</si>
  <si>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</si>
  <si>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</si>
  <si>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</si>
  <si>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</si>
  <si>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</si>
  <si>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</si>
  <si>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</si>
  <si>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</si>
  <si>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</si>
  <si>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</si>
  <si>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</si>
  <si>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</si>
  <si>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</si>
  <si>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比率が100％を上回っており単年度では黒字となっているが、⑤経費回収率が低く、使用料収入以外の収入である基準外繰入金により経費を賄っている状況である。令和7年度と令和9年度に使用料改定を予定しているが、当該比率は100％に至らない。令和9年度以降も使用料改定を含めた経営改善に取り組む必要がある。
②累積欠損金比率
　累積欠損金は発生しておらず、現時点では経営の健全性に問題はない。
③流動比率
　比率が100％を大きく下回っており、全国平均、類似団体平均値と比較しても低い水準となっている。これは流動負債の多くが建設改良費等に充てられた企業債の償還金のためである。大規模な下水道整備は完了しており、新規の企業債の借入は減少しているが、使用料改定等による更なる借入の抑制に努めていく必要がある。
④企業債残高対事業規模比率
　全国平均よりは高水準だが、類似団体平均値と比較すると低い水準となっている。大規模な下水道整備は完了しているため企業債残高は今後減少傾向となっていく。
⑤経費回収率
　比率が100％を下回っており、必要な経費を使用料で賄えていない状況である。令和7年度と令和9年度に使用料改定を予定しているが、当該比率は100％に至らない。令和9年度以降も使用料改定を含めた経営改善に取り組む必要がある。
⑥汚水処理原価
　下水道整備は完了しており大幅な有収水量の増加は望めないため、汚水処理費の削減に努めるとともに、不明水対策や接続率の向上に取り組んでいく必要がある。
⑧水洗化率
　微増傾向にあるが、水洗化率の更なる向上のため、今後も下水道のPR活動を積極的に行い接続率向上を図っていく必要がある。</t>
    <rPh sb="84" eb="86">
      <t>レイワ</t>
    </rPh>
    <rPh sb="87" eb="89">
      <t>ネンド</t>
    </rPh>
    <rPh sb="90" eb="92">
      <t>レイワ</t>
    </rPh>
    <rPh sb="93" eb="95">
      <t>ネンド</t>
    </rPh>
    <rPh sb="102" eb="104">
      <t>ヨテイ</t>
    </rPh>
    <rPh sb="120" eb="121">
      <t>イタ</t>
    </rPh>
    <rPh sb="125" eb="127">
      <t>レイワ</t>
    </rPh>
    <rPh sb="128" eb="132">
      <t>ネンドイコウ</t>
    </rPh>
    <rPh sb="133" eb="136">
      <t>シヨウリョウ</t>
    </rPh>
    <rPh sb="136" eb="138">
      <t>カイテイ</t>
    </rPh>
    <rPh sb="327" eb="333">
      <t>シヨウリョウカイテイトウ</t>
    </rPh>
    <phoneticPr fontId="4"/>
  </si>
  <si>
    <t>　平成26年度末に市街化区域における下水道整備が完了しているため、今後の下水道使用料の大幅な増加は見込めない。そのため、令和7年度及び令和9年度に予定されている使用料改定のほかに、接続率向上のためのPR活動や不明水対策によって収入の確保に努める必要がある。
　下水道事業は平成31年度より企業会計に移行している。公営企業会計方式を用いた損益情報や資産情報を活用し、常に事業の財務状況を把握して経営の健全性を検証することで、的確な事業運営に努めていく。また、令和9年度に策定予定の経営戦略及び経費回収率の向上に向けたロードマップを基に、経費回収率100％以上とする使用料体系の検討を進める。
　管渠の維持管理については、令和4年度に策定（見直し）したストックマネジメント計画に基づいて、計画的な点検・調査を進めていくとともに、適宜必要な改修を行っていく。</t>
    <rPh sb="60" eb="62">
      <t>レイワ</t>
    </rPh>
    <rPh sb="63" eb="65">
      <t>ネンド</t>
    </rPh>
    <rPh sb="65" eb="66">
      <t>オヨ</t>
    </rPh>
    <rPh sb="67" eb="69">
      <t>レイワ</t>
    </rPh>
    <rPh sb="70" eb="72">
      <t>ネンド</t>
    </rPh>
    <rPh sb="73" eb="75">
      <t>ヨテイ</t>
    </rPh>
    <rPh sb="80" eb="83">
      <t>シヨウリョウ</t>
    </rPh>
    <rPh sb="83" eb="85">
      <t>カイテイ</t>
    </rPh>
    <rPh sb="122" eb="124">
      <t>ヒツヨウ</t>
    </rPh>
    <rPh sb="228" eb="230">
      <t>レイワ</t>
    </rPh>
    <rPh sb="231" eb="233">
      <t>ネンド</t>
    </rPh>
    <rPh sb="234" eb="236">
      <t>サクテイ</t>
    </rPh>
    <rPh sb="236" eb="238">
      <t>ヨテイ</t>
    </rPh>
    <rPh sb="239" eb="243">
      <t>ケイエイセンリャク</t>
    </rPh>
    <rPh sb="243" eb="244">
      <t>オヨ</t>
    </rPh>
    <rPh sb="264" eb="265">
      <t>モト</t>
    </rPh>
    <rPh sb="267" eb="269">
      <t>ケイヒ</t>
    </rPh>
    <rPh sb="269" eb="272">
      <t>カイシュウリツ</t>
    </rPh>
    <rPh sb="276" eb="278">
      <t>イジョウ</t>
    </rPh>
    <rPh sb="281" eb="284">
      <t>シヨウリョウ</t>
    </rPh>
    <rPh sb="284" eb="286">
      <t>タイケイ</t>
    </rPh>
    <rPh sb="287" eb="289">
      <t>ケントウ</t>
    </rPh>
    <rPh sb="290" eb="291">
      <t>スス</t>
    </rPh>
    <rPh sb="315" eb="317">
      <t>サクテイ</t>
    </rPh>
    <rPh sb="318" eb="320">
      <t>ミナオ</t>
    </rPh>
    <phoneticPr fontId="4"/>
  </si>
  <si>
    <t>①有形固定資産減価償却率
　事業開始が昭和63年、供用開始が平成6年であるため、管渠の耐用年数である50年にはまだ達しておらず、全国平均と比較しても低い水準となっている。
②管渠老朽化率
　下水道の整備開始から30年ほどしか経過していないが、民間開発による管渠の一部が法定耐用年数を超えている。
③管渠改善率
　耐用年数に達した管渠はほとんどなく、軽微な修繕のみを行っている状況である。管渠の改築・更新については、令和4年度にストックマネジメント計画を策定（見直し）しているため、計画に基づいた点検・調査を進めるとともに、その結果をもとに適宜必要な改善を行っていく。</t>
    <rPh sb="121" eb="125">
      <t>ミンカンカイハツ</t>
    </rPh>
    <rPh sb="128" eb="130">
      <t>カンキョ</t>
    </rPh>
    <rPh sb="131" eb="133">
      <t>イチブ</t>
    </rPh>
    <rPh sb="207" eb="209">
      <t>レイワ</t>
    </rPh>
    <rPh sb="210" eb="212">
      <t>ネンド</t>
    </rPh>
    <rPh sb="229" eb="23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</si>
</sst>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0.09</c:v>
                </c:pt>
                <c:pt idx="1">
                  <c:v>0</c:v>
                </c:pt>
                <c:pt idx="2">
                  <c:v>0</c:v>
                </c:pt>
                <c:pt idx="3">
                  <c:v>0</c:v>
                </c:pt>
                <c:pt idx="4">
                  <c:v>0</c:v>
                </c:pt>
              </c:numCache>
            </c:numRef>
          </c:val>
          <c:extLst>
            <c:ext xmlns:c16="http://schemas.microsoft.com/office/drawing/2014/chart" uri="{C3380CC4-5D6E-409C-BE32-E72D297353CC}">
              <c16:uniqueId val="{00000000-C9BC-4DFE-9886-9AD7899C78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0.34</c:v>
                </c:pt>
                <c:pt idx="1">
                  <c:v>0.04</c:v>
                </c:pt>
                <c:pt idx="2">
                  <c:v>0.06</c:v>
                </c:pt>
                <c:pt idx="3">
                  <c:v>0.01</c:v>
                </c:pt>
                <c:pt idx="4">
                  <c:v>0.33</c:v>
                </c:pt>
              </c:numCache>
            </c:numRef>
          </c:val>
          <c:smooth val="0"/>
          <c:extLst>
            <c:ext xmlns:c16="http://schemas.microsoft.com/office/drawing/2014/chart" uri="{C3380CC4-5D6E-409C-BE32-E72D297353CC}">
              <c16:uniqueId val="{00000001-C9BC-4DFE-9886-9AD7899C78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A1-4AC4-A9ED-6BBB901EFC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50.06</c:v>
                </c:pt>
                <c:pt idx="1">
                  <c:v>46.3</c:v>
                </c:pt>
                <c:pt idx="2">
                  <c:v>47.23</c:v>
                </c:pt>
                <c:pt idx="3">
                  <c:v>54.22</c:v>
                </c:pt>
                <c:pt idx="4">
                  <c:v>54.1</c:v>
                </c:pt>
              </c:numCache>
            </c:numRef>
          </c:val>
          <c:smooth val="0"/>
          <c:extLst>
            <c:ext xmlns:c16="http://schemas.microsoft.com/office/drawing/2014/chart" uri="{C3380CC4-5D6E-409C-BE32-E72D297353CC}">
              <c16:uniqueId val="{00000001-53A1-4AC4-A9ED-6BBB901EFC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87.49</c:v>
                </c:pt>
                <c:pt idx="1">
                  <c:v>87.58</c:v>
                </c:pt>
                <c:pt idx="2">
                  <c:v>87.74</c:v>
                </c:pt>
                <c:pt idx="3">
                  <c:v>87.79</c:v>
                </c:pt>
                <c:pt idx="4">
                  <c:v>87.86</c:v>
                </c:pt>
              </c:numCache>
            </c:numRef>
          </c:val>
          <c:extLst>
            <c:ext xmlns:c16="http://schemas.microsoft.com/office/drawing/2014/chart" uri="{C3380CC4-5D6E-409C-BE32-E72D297353CC}">
              <c16:uniqueId val="{00000000-938E-4EB8-96F8-F3A9BE8E59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85.79</c:v>
                </c:pt>
                <c:pt idx="1">
                  <c:v>85.01</c:v>
                </c:pt>
                <c:pt idx="2">
                  <c:v>85.55</c:v>
                </c:pt>
                <c:pt idx="3">
                  <c:v>85.22</c:v>
                </c:pt>
                <c:pt idx="4">
                  <c:v>83.94</c:v>
                </c:pt>
              </c:numCache>
            </c:numRef>
          </c:val>
          <c:smooth val="0"/>
          <c:extLst>
            <c:ext xmlns:c16="http://schemas.microsoft.com/office/drawing/2014/chart" uri="{C3380CC4-5D6E-409C-BE32-E72D297353CC}">
              <c16:uniqueId val="{00000001-938E-4EB8-96F8-F3A9BE8E59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104.29</c:v>
                </c:pt>
                <c:pt idx="1">
                  <c:v>103.8</c:v>
                </c:pt>
                <c:pt idx="2">
                  <c:v>102.32</c:v>
                </c:pt>
                <c:pt idx="3">
                  <c:v>103.59</c:v>
                </c:pt>
                <c:pt idx="4">
                  <c:v>103.07</c:v>
                </c:pt>
              </c:numCache>
            </c:numRef>
          </c:val>
          <c:extLst>
            <c:ext xmlns:c16="http://schemas.microsoft.com/office/drawing/2014/chart" uri="{C3380CC4-5D6E-409C-BE32-E72D297353CC}">
              <c16:uniqueId val="{00000000-9EF7-4E8A-AC92-7CA97BA4F9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105.14</c:v>
                </c:pt>
                <c:pt idx="1">
                  <c:v>106.75</c:v>
                </c:pt>
                <c:pt idx="2">
                  <c:v>109.7</c:v>
                </c:pt>
                <c:pt idx="3">
                  <c:v>109.07</c:v>
                </c:pt>
                <c:pt idx="4">
                  <c:v>112.19</c:v>
                </c:pt>
              </c:numCache>
            </c:numRef>
          </c:val>
          <c:smooth val="0"/>
          <c:extLst>
            <c:ext xmlns:c16="http://schemas.microsoft.com/office/drawing/2014/chart" uri="{C3380CC4-5D6E-409C-BE32-E72D297353CC}">
              <c16:uniqueId val="{00000001-9EF7-4E8A-AC92-7CA97BA4F9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2.81</c:v>
                </c:pt>
                <c:pt idx="1">
                  <c:v>5.6</c:v>
                </c:pt>
                <c:pt idx="2">
                  <c:v>8.34</c:v>
                </c:pt>
                <c:pt idx="3">
                  <c:v>11.06</c:v>
                </c:pt>
                <c:pt idx="4">
                  <c:v>13.8</c:v>
                </c:pt>
              </c:numCache>
            </c:numRef>
          </c:val>
          <c:extLst>
            <c:ext xmlns:c16="http://schemas.microsoft.com/office/drawing/2014/chart" uri="{C3380CC4-5D6E-409C-BE32-E72D297353CC}">
              <c16:uniqueId val="{00000000-9763-46BC-897A-71536CCB09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18.04</c:v>
                </c:pt>
                <c:pt idx="1">
                  <c:v>9.0399999999999991</c:v>
                </c:pt>
                <c:pt idx="2">
                  <c:v>9.35</c:v>
                </c:pt>
                <c:pt idx="3">
                  <c:v>12.44</c:v>
                </c:pt>
                <c:pt idx="4">
                  <c:v>12.83</c:v>
                </c:pt>
              </c:numCache>
            </c:numRef>
          </c:val>
          <c:smooth val="0"/>
          <c:extLst>
            <c:ext xmlns:c16="http://schemas.microsoft.com/office/drawing/2014/chart" uri="{C3380CC4-5D6E-409C-BE32-E72D297353CC}">
              <c16:uniqueId val="{00000001-9763-46BC-897A-71536CCB09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2.17</c:v>
                </c:pt>
                <c:pt idx="4" formatCode="#,##0.00;&quot;△&quot;#,##0.00;&quot;-&quot;">
                  <c:v>1.66</c:v>
                </c:pt>
              </c:numCache>
            </c:numRef>
          </c:val>
          <c:extLst>
            <c:ext xmlns:c16="http://schemas.microsoft.com/office/drawing/2014/chart" uri="{C3380CC4-5D6E-409C-BE32-E72D297353CC}">
              <c16:uniqueId val="{00000000-414C-4BB9-B144-32E67B3717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0.12</c:v>
                </c:pt>
                <c:pt idx="3" formatCode="#,##0.00;&quot;△&quot;#,##0.00;&quot;-&quot;">
                  <c:v>0.28999999999999998</c:v>
                </c:pt>
                <c:pt idx="4" formatCode="#,##0.00;&quot;△&quot;#,##0.00;&quot;-&quot;">
                  <c:v>0.15</c:v>
                </c:pt>
              </c:numCache>
            </c:numRef>
          </c:val>
          <c:smooth val="0"/>
          <c:extLst>
            <c:ext xmlns:c16="http://schemas.microsoft.com/office/drawing/2014/chart" uri="{C3380CC4-5D6E-409C-BE32-E72D297353CC}">
              <c16:uniqueId val="{00000001-414C-4BB9-B144-32E67B3717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81-4DF5-BC31-DE982A8A0F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11.56</c:v>
                </c:pt>
                <c:pt idx="1">
                  <c:v>7.23</c:v>
                </c:pt>
                <c:pt idx="2">
                  <c:v>0.1</c:v>
                </c:pt>
                <c:pt idx="3" formatCode="#,##0.00;&quot;△&quot;#,##0.00">
                  <c:v>0</c:v>
                </c:pt>
                <c:pt idx="4">
                  <c:v>0.17</c:v>
                </c:pt>
              </c:numCache>
            </c:numRef>
          </c:val>
          <c:smooth val="0"/>
          <c:extLst>
            <c:ext xmlns:c16="http://schemas.microsoft.com/office/drawing/2014/chart" uri="{C3380CC4-5D6E-409C-BE32-E72D297353CC}">
              <c16:uniqueId val="{00000001-CB81-4DF5-BC31-DE982A8A0F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25.02</c:v>
                </c:pt>
                <c:pt idx="1">
                  <c:v>28.86</c:v>
                </c:pt>
                <c:pt idx="2">
                  <c:v>26.56</c:v>
                </c:pt>
                <c:pt idx="3">
                  <c:v>27.41</c:v>
                </c:pt>
                <c:pt idx="4">
                  <c:v>43.75</c:v>
                </c:pt>
              </c:numCache>
            </c:numRef>
          </c:val>
          <c:extLst>
            <c:ext xmlns:c16="http://schemas.microsoft.com/office/drawing/2014/chart" uri="{C3380CC4-5D6E-409C-BE32-E72D297353CC}">
              <c16:uniqueId val="{00000000-153C-4B58-9C8F-5406CFF199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54.41</c:v>
                </c:pt>
                <c:pt idx="1">
                  <c:v>38.76</c:v>
                </c:pt>
                <c:pt idx="2">
                  <c:v>49.21</c:v>
                </c:pt>
                <c:pt idx="3">
                  <c:v>62.92</c:v>
                </c:pt>
                <c:pt idx="4">
                  <c:v>66.260000000000005</c:v>
                </c:pt>
              </c:numCache>
            </c:numRef>
          </c:val>
          <c:smooth val="0"/>
          <c:extLst>
            <c:ext xmlns:c16="http://schemas.microsoft.com/office/drawing/2014/chart" uri="{C3380CC4-5D6E-409C-BE32-E72D297353CC}">
              <c16:uniqueId val="{00000001-153C-4B58-9C8F-5406CFF199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1292.1600000000001</c:v>
                </c:pt>
                <c:pt idx="1">
                  <c:v>1166.45</c:v>
                </c:pt>
                <c:pt idx="2">
                  <c:v>1078.68</c:v>
                </c:pt>
                <c:pt idx="3">
                  <c:v>980.7</c:v>
                </c:pt>
                <c:pt idx="4">
                  <c:v>836.5</c:v>
                </c:pt>
              </c:numCache>
            </c:numRef>
          </c:val>
          <c:extLst>
            <c:ext xmlns:c16="http://schemas.microsoft.com/office/drawing/2014/chart" uri="{C3380CC4-5D6E-409C-BE32-E72D297353CC}">
              <c16:uniqueId val="{00000000-5B8A-412B-967F-4C61C77470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1105.9100000000001</c:v>
                </c:pt>
                <c:pt idx="1">
                  <c:v>1303.55</c:v>
                </c:pt>
                <c:pt idx="2">
                  <c:v>1172.21</c:v>
                </c:pt>
                <c:pt idx="3">
                  <c:v>1122.71</c:v>
                </c:pt>
                <c:pt idx="4">
                  <c:v>1225.74</c:v>
                </c:pt>
              </c:numCache>
            </c:numRef>
          </c:val>
          <c:smooth val="0"/>
          <c:extLst>
            <c:ext xmlns:c16="http://schemas.microsoft.com/office/drawing/2014/chart" uri="{C3380CC4-5D6E-409C-BE32-E72D297353CC}">
              <c16:uniqueId val="{00000001-5B8A-412B-967F-4C61C77470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64.5</c:v>
                </c:pt>
                <c:pt idx="1">
                  <c:v>60.99</c:v>
                </c:pt>
                <c:pt idx="2">
                  <c:v>59.62</c:v>
                </c:pt>
                <c:pt idx="3">
                  <c:v>61.06</c:v>
                </c:pt>
                <c:pt idx="4">
                  <c:v>62.21</c:v>
                </c:pt>
              </c:numCache>
            </c:numRef>
          </c:val>
          <c:extLst>
            <c:ext xmlns:c16="http://schemas.microsoft.com/office/drawing/2014/chart" uri="{C3380CC4-5D6E-409C-BE32-E72D297353CC}">
              <c16:uniqueId val="{00000000-C3EC-458B-87AC-FA8DE4B959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76.319999999999993</c:v>
                </c:pt>
                <c:pt idx="1">
                  <c:v>78.510000000000005</c:v>
                </c:pt>
                <c:pt idx="2">
                  <c:v>79.55</c:v>
                </c:pt>
                <c:pt idx="3">
                  <c:v>76.87</c:v>
                </c:pt>
                <c:pt idx="4">
                  <c:v>77.03</c:v>
                </c:pt>
              </c:numCache>
            </c:numRef>
          </c:val>
          <c:smooth val="0"/>
          <c:extLst>
            <c:ext xmlns:c16="http://schemas.microsoft.com/office/drawing/2014/chart" uri="{C3380CC4-5D6E-409C-BE32-E72D297353CC}">
              <c16:uniqueId val="{00000001-C3EC-458B-87AC-FA8DE4B959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160.38999999999999</c:v>
                </c:pt>
                <c:pt idx="1">
                  <c:v>168.15</c:v>
                </c:pt>
                <c:pt idx="2">
                  <c:v>172.08</c:v>
                </c:pt>
                <c:pt idx="3">
                  <c:v>168.1</c:v>
                </c:pt>
                <c:pt idx="4">
                  <c:v>162.58000000000001</c:v>
                </c:pt>
              </c:numCache>
            </c:numRef>
          </c:val>
          <c:extLst>
            <c:ext xmlns:c16="http://schemas.microsoft.com/office/drawing/2014/chart" uri="{C3380CC4-5D6E-409C-BE32-E72D297353CC}">
              <c16:uniqueId val="{00000000-D058-4102-AE3B-10687892B7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171.08</c:v>
                </c:pt>
                <c:pt idx="1">
                  <c:v>160.44999999999999</c:v>
                </c:pt>
                <c:pt idx="2">
                  <c:v>161.13</c:v>
                </c:pt>
                <c:pt idx="3">
                  <c:v>161.19999999999999</c:v>
                </c:pt>
                <c:pt idx="4">
                  <c:v>157.56</c:v>
                </c:pt>
              </c:numCache>
            </c:numRef>
          </c:val>
          <c:smooth val="0"/>
          <c:extLst>
            <c:ext xmlns:c16="http://schemas.microsoft.com/office/drawing/2014/chart" uri="{C3380CC4-5D6E-409C-BE32-E72D297353CC}">
              <c16:uniqueId val="{00000001-D058-4102-AE3B-10687892B7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阿久比町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Cb2</v>
      </c>
      <c r="X8" s="39"/>
      <c r="Y8" s="39"/>
      <c r="Z8" s="39"/>
      <c r="AA8" s="39"/>
      <c r="AB8" s="39"/>
      <c r="AC8" s="39"/>
      <c r="AD8" s="40" t="str">
        <f>データ!$M$6</f>
        <v>非設置</v>
      </c>
      <c r="AE8" s="40"/>
      <c r="AF8" s="40"/>
      <c r="AG8" s="40"/>
      <c r="AH8" s="40"/>
      <c r="AI8" s="40"/>
      <c r="AJ8" s="40"/>
      <c r="AK8" s="3"/>
      <c r="AL8" s="41">
        <f>データ!S6</f>
        <v>28318</v>
      </c>
      <c r="AM8" s="41"/>
      <c r="AN8" s="41"/>
      <c r="AO8" s="41"/>
      <c r="AP8" s="41"/>
      <c r="AQ8" s="41"/>
      <c r="AR8" s="41"/>
      <c r="AS8" s="41"/>
      <c r="AT8" s="34">
        <f>データ!T6</f>
        <v>23.8</v>
      </c>
      <c r="AU8" s="34"/>
      <c r="AV8" s="34"/>
      <c r="AW8" s="34"/>
      <c r="AX8" s="34"/>
      <c r="AY8" s="34"/>
      <c r="AZ8" s="34"/>
      <c r="BA8" s="34"/>
      <c r="BB8" s="34">
        <f>データ!U6</f>
        <v>1189.83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71.72</v>
      </c>
      <c r="J10" s="34"/>
      <c r="K10" s="34"/>
      <c r="L10" s="34"/>
      <c r="M10" s="34"/>
      <c r="N10" s="34"/>
      <c r="O10" s="34"/>
      <c r="P10" s="34">
        <f>データ!P6</f>
        <v>85.98</v>
      </c>
      <c r="Q10" s="34"/>
      <c r="R10" s="34"/>
      <c r="S10" s="34"/>
      <c r="T10" s="34"/>
      <c r="U10" s="34"/>
      <c r="V10" s="34"/>
      <c r="W10" s="34">
        <f>データ!Q6</f>
        <v>86.42</v>
      </c>
      <c r="X10" s="34"/>
      <c r="Y10" s="34"/>
      <c r="Z10" s="34"/>
      <c r="AA10" s="34"/>
      <c r="AB10" s="34"/>
      <c r="AC10" s="34"/>
      <c r="AD10" s="41">
        <f>データ!R6</f>
        <v>1870</v>
      </c>
      <c r="AE10" s="41"/>
      <c r="AF10" s="41"/>
      <c r="AG10" s="41"/>
      <c r="AH10" s="41"/>
      <c r="AI10" s="41"/>
      <c r="AJ10" s="41"/>
      <c r="AK10" s="2"/>
      <c r="AL10" s="41">
        <f>データ!V6</f>
        <v>24249</v>
      </c>
      <c r="AM10" s="41"/>
      <c r="AN10" s="41"/>
      <c r="AO10" s="41"/>
      <c r="AP10" s="41"/>
      <c r="AQ10" s="41"/>
      <c r="AR10" s="41"/>
      <c r="AS10" s="41"/>
      <c r="AT10" s="34">
        <f>データ!W6</f>
        <v>3.73</v>
      </c>
      <c r="AU10" s="34"/>
      <c r="AV10" s="34"/>
      <c r="AW10" s="34"/>
      <c r="AX10" s="34"/>
      <c r="AY10" s="34"/>
      <c r="AZ10" s="34"/>
      <c r="BA10" s="34"/>
      <c r="BB10" s="34">
        <f>データ!X6</f>
        <v>6501.07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SXr5lWPD0H8RxqsiwlGsTxzKqGB2w5+wnCrtK4AFL6C01iE88rRdShrIvqZ2ufclvAFGpU+a265bjLQ73VAw==" saltValue="0oDjQLW0iMN9+KFG17HJ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234419</v>
      </c>
      <c r="D6" s="19">
        <f t="shared" si="3"/>
        <v>46</v>
      </c>
      <c r="E6" s="19">
        <f t="shared" si="3"/>
        <v>17</v>
      </c>
      <c r="F6" s="19">
        <f t="shared" si="3"/>
        <v>1</v>
      </c>
      <c r="G6" s="19">
        <f t="shared" si="3"/>
        <v>0</v>
      </c>
      <c r="H6" s="19" t="str">
        <f t="shared" si="3"/>
        <v>愛知県　阿久比町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71.72</v>
      </c>
      <c r="P6" s="20">
        <f t="shared" si="3"/>
        <v>85.98</v>
      </c>
      <c r="Q6" s="20">
        <f t="shared" si="3"/>
        <v>86.42</v>
      </c>
      <c r="R6" s="20">
        <f t="shared" si="3"/>
        <v>1870</v>
      </c>
      <c r="S6" s="20">
        <f t="shared" si="3"/>
        <v>28318</v>
      </c>
      <c r="T6" s="20">
        <f t="shared" si="3"/>
        <v>23.8</v>
      </c>
      <c r="U6" s="20">
        <f t="shared" si="3"/>
        <v>1189.83</v>
      </c>
      <c r="V6" s="20">
        <f t="shared" si="3"/>
        <v>24249</v>
      </c>
      <c r="W6" s="20">
        <f t="shared" si="3"/>
        <v>3.73</v>
      </c>
      <c r="X6" s="20">
        <f t="shared" si="3"/>
        <v>6501.07</v>
      </c>
      <c r="Y6" s="21">
        <f>IF(Y7="",NA(),Y7)</f>
        <v>104.29</v>
      </c>
      <c r="Z6" s="21">
        <f t="shared" ref="Z6:AH6" si="4">IF(Z7="",NA(),Z7)</f>
        <v>103.8</v>
      </c>
      <c r="AA6" s="21">
        <f t="shared" si="4"/>
        <v>102.32</v>
      </c>
      <c r="AB6" s="21">
        <f t="shared" si="4"/>
        <v>103.59</v>
      </c>
      <c r="AC6" s="21">
        <f t="shared" si="4"/>
        <v>103.07</v>
      </c>
      <c r="AD6" s="21">
        <f t="shared" si="4"/>
        <v>105.14</v>
      </c>
      <c r="AE6" s="21">
        <f t="shared" si="4"/>
        <v>106.75</v>
      </c>
      <c r="AF6" s="21">
        <f t="shared" si="4"/>
        <v>109.7</v>
      </c>
      <c r="AG6" s="21">
        <f t="shared" si="4"/>
        <v>109.07</v>
      </c>
      <c r="AH6" s="21">
        <f t="shared" si="4"/>
        <v>112.19</v>
      </c>
      <c r="AI6" s="20" t="str">
        <f>IF(AI7="","",IF(AI7="-","【-】","【"&amp;SUBSTITUTE(TEXT(AI7,"#,##0.00"),"-","△")&amp;"】"))</f>
        <v>【105.91】</v>
      </c>
      <c r="AJ6" s="20">
        <f>IF(AJ7="",NA(),AJ7)</f>
        <v>0</v>
      </c>
      <c r="AK6" s="20">
        <f t="shared" ref="AK6:AS6" si="5">IF(AK7="",NA(),AK7)</f>
        <v>0</v>
      </c>
      <c r="AL6" s="20">
        <f t="shared" si="5"/>
        <v>0</v>
      </c>
      <c r="AM6" s="20">
        <f t="shared" si="5"/>
        <v>0</v>
      </c>
      <c r="AN6" s="20">
        <f t="shared" si="5"/>
        <v>0</v>
      </c>
      <c r="AO6" s="21">
        <f t="shared" si="5"/>
        <v>11.56</v>
      </c>
      <c r="AP6" s="21">
        <f t="shared" si="5"/>
        <v>7.23</v>
      </c>
      <c r="AQ6" s="21">
        <f t="shared" si="5"/>
        <v>0.1</v>
      </c>
      <c r="AR6" s="20">
        <f t="shared" si="5"/>
        <v>0</v>
      </c>
      <c r="AS6" s="21">
        <f t="shared" si="5"/>
        <v>0.17</v>
      </c>
      <c r="AT6" s="20" t="str">
        <f>IF(AT7="","",IF(AT7="-","【-】","【"&amp;SUBSTITUTE(TEXT(AT7,"#,##0.00"),"-","△")&amp;"】"))</f>
        <v>【3.03】</v>
      </c>
      <c r="AU6" s="21">
        <f>IF(AU7="",NA(),AU7)</f>
        <v>25.02</v>
      </c>
      <c r="AV6" s="21">
        <f t="shared" ref="AV6:BD6" si="6">IF(AV7="",NA(),AV7)</f>
        <v>28.86</v>
      </c>
      <c r="AW6" s="21">
        <f t="shared" si="6"/>
        <v>26.56</v>
      </c>
      <c r="AX6" s="21">
        <f t="shared" si="6"/>
        <v>27.41</v>
      </c>
      <c r="AY6" s="21">
        <f t="shared" si="6"/>
        <v>43.75</v>
      </c>
      <c r="AZ6" s="21">
        <f t="shared" si="6"/>
        <v>54.41</v>
      </c>
      <c r="BA6" s="21">
        <f t="shared" si="6"/>
        <v>38.76</v>
      </c>
      <c r="BB6" s="21">
        <f t="shared" si="6"/>
        <v>49.21</v>
      </c>
      <c r="BC6" s="21">
        <f t="shared" si="6"/>
        <v>62.92</v>
      </c>
      <c r="BD6" s="21">
        <f t="shared" si="6"/>
        <v>66.260000000000005</v>
      </c>
      <c r="BE6" s="20" t="str">
        <f>IF(BE7="","",IF(BE7="-","【-】","【"&amp;SUBSTITUTE(TEXT(BE7,"#,##0.00"),"-","△")&amp;"】"))</f>
        <v>【78.43】</v>
      </c>
      <c r="BF6" s="21">
        <f>IF(BF7="",NA(),BF7)</f>
        <v>1292.1600000000001</v>
      </c>
      <c r="BG6" s="21">
        <f t="shared" ref="BG6:BO6" si="7">IF(BG7="",NA(),BG7)</f>
        <v>1166.45</v>
      </c>
      <c r="BH6" s="21">
        <f t="shared" si="7"/>
        <v>1078.68</v>
      </c>
      <c r="BI6" s="21">
        <f t="shared" si="7"/>
        <v>980.7</v>
      </c>
      <c r="BJ6" s="21">
        <f t="shared" si="7"/>
        <v>836.5</v>
      </c>
      <c r="BK6" s="21">
        <f t="shared" si="7"/>
        <v>1105.9100000000001</v>
      </c>
      <c r="BL6" s="21">
        <f t="shared" si="7"/>
        <v>1303.55</v>
      </c>
      <c r="BM6" s="21">
        <f t="shared" si="7"/>
        <v>1172.21</v>
      </c>
      <c r="BN6" s="21">
        <f t="shared" si="7"/>
        <v>1122.71</v>
      </c>
      <c r="BO6" s="21">
        <f t="shared" si="7"/>
        <v>1225.74</v>
      </c>
      <c r="BP6" s="20" t="str">
        <f>IF(BP7="","",IF(BP7="-","【-】","【"&amp;SUBSTITUTE(TEXT(BP7,"#,##0.00"),"-","△")&amp;"】"))</f>
        <v>【630.82】</v>
      </c>
      <c r="BQ6" s="21">
        <f>IF(BQ7="",NA(),BQ7)</f>
        <v>64.5</v>
      </c>
      <c r="BR6" s="21">
        <f t="shared" ref="BR6:BZ6" si="8">IF(BR7="",NA(),BR7)</f>
        <v>60.99</v>
      </c>
      <c r="BS6" s="21">
        <f t="shared" si="8"/>
        <v>59.62</v>
      </c>
      <c r="BT6" s="21">
        <f t="shared" si="8"/>
        <v>61.06</v>
      </c>
      <c r="BU6" s="21">
        <f t="shared" si="8"/>
        <v>62.21</v>
      </c>
      <c r="BV6" s="21">
        <f t="shared" si="8"/>
        <v>76.319999999999993</v>
      </c>
      <c r="BW6" s="21">
        <f t="shared" si="8"/>
        <v>78.510000000000005</v>
      </c>
      <c r="BX6" s="21">
        <f t="shared" si="8"/>
        <v>79.55</v>
      </c>
      <c r="BY6" s="21">
        <f t="shared" si="8"/>
        <v>76.87</v>
      </c>
      <c r="BZ6" s="21">
        <f t="shared" si="8"/>
        <v>77.03</v>
      </c>
      <c r="CA6" s="20" t="str">
        <f>IF(CA7="","",IF(CA7="-","【-】","【"&amp;SUBSTITUTE(TEXT(CA7,"#,##0.00"),"-","△")&amp;"】"))</f>
        <v>【97.81】</v>
      </c>
      <c r="CB6" s="21">
        <f>IF(CB7="",NA(),CB7)</f>
        <v>160.38999999999999</v>
      </c>
      <c r="CC6" s="21">
        <f t="shared" ref="CC6:CK6" si="9">IF(CC7="",NA(),CC7)</f>
        <v>168.15</v>
      </c>
      <c r="CD6" s="21">
        <f t="shared" si="9"/>
        <v>172.08</v>
      </c>
      <c r="CE6" s="21">
        <f t="shared" si="9"/>
        <v>168.1</v>
      </c>
      <c r="CF6" s="21">
        <f t="shared" si="9"/>
        <v>162.58000000000001</v>
      </c>
      <c r="CG6" s="21">
        <f t="shared" si="9"/>
        <v>171.08</v>
      </c>
      <c r="CH6" s="21">
        <f t="shared" si="9"/>
        <v>160.44999999999999</v>
      </c>
      <c r="CI6" s="21">
        <f t="shared" si="9"/>
        <v>161.13</v>
      </c>
      <c r="CJ6" s="21">
        <f t="shared" si="9"/>
        <v>161.19999999999999</v>
      </c>
      <c r="CK6" s="21">
        <f t="shared" si="9"/>
        <v>157.56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50.06</v>
      </c>
      <c r="CS6" s="21">
        <f t="shared" si="10"/>
        <v>46.3</v>
      </c>
      <c r="CT6" s="21">
        <f t="shared" si="10"/>
        <v>47.23</v>
      </c>
      <c r="CU6" s="21">
        <f t="shared" si="10"/>
        <v>54.22</v>
      </c>
      <c r="CV6" s="21">
        <f t="shared" si="10"/>
        <v>54.1</v>
      </c>
      <c r="CW6" s="20" t="str">
        <f>IF(CW7="","",IF(CW7="-","【-】","【"&amp;SUBSTITUTE(TEXT(CW7,"#,##0.00"),"-","△")&amp;"】"))</f>
        <v>【58.94】</v>
      </c>
      <c r="CX6" s="21">
        <f>IF(CX7="",NA(),CX7)</f>
        <v>87.49</v>
      </c>
      <c r="CY6" s="21">
        <f t="shared" ref="CY6:DG6" si="11">IF(CY7="",NA(),CY7)</f>
        <v>87.58</v>
      </c>
      <c r="CZ6" s="21">
        <f t="shared" si="11"/>
        <v>87.74</v>
      </c>
      <c r="DA6" s="21">
        <f t="shared" si="11"/>
        <v>87.79</v>
      </c>
      <c r="DB6" s="21">
        <f t="shared" si="11"/>
        <v>87.86</v>
      </c>
      <c r="DC6" s="21">
        <f t="shared" si="11"/>
        <v>85.79</v>
      </c>
      <c r="DD6" s="21">
        <f t="shared" si="11"/>
        <v>85.01</v>
      </c>
      <c r="DE6" s="21">
        <f t="shared" si="11"/>
        <v>85.55</v>
      </c>
      <c r="DF6" s="21">
        <f t="shared" si="11"/>
        <v>85.22</v>
      </c>
      <c r="DG6" s="21">
        <f t="shared" si="11"/>
        <v>83.94</v>
      </c>
      <c r="DH6" s="20" t="str">
        <f>IF(DH7="","",IF(DH7="-","【-】","【"&amp;SUBSTITUTE(TEXT(DH7,"#,##0.00"),"-","△")&amp;"】"))</f>
        <v>【95.91】</v>
      </c>
      <c r="DI6" s="21">
        <f>IF(DI7="",NA(),DI7)</f>
        <v>2.81</v>
      </c>
      <c r="DJ6" s="21">
        <f t="shared" ref="DJ6:DR6" si="12">IF(DJ7="",NA(),DJ7)</f>
        <v>5.6</v>
      </c>
      <c r="DK6" s="21">
        <f t="shared" si="12"/>
        <v>8.34</v>
      </c>
      <c r="DL6" s="21">
        <f t="shared" si="12"/>
        <v>11.06</v>
      </c>
      <c r="DM6" s="21">
        <f t="shared" si="12"/>
        <v>13.8</v>
      </c>
      <c r="DN6" s="21">
        <f t="shared" si="12"/>
        <v>18.04</v>
      </c>
      <c r="DO6" s="21">
        <f t="shared" si="12"/>
        <v>9.0399999999999991</v>
      </c>
      <c r="DP6" s="21">
        <f t="shared" si="12"/>
        <v>9.35</v>
      </c>
      <c r="DQ6" s="21">
        <f t="shared" si="12"/>
        <v>12.44</v>
      </c>
      <c r="DR6" s="21">
        <f t="shared" si="12"/>
        <v>12.83</v>
      </c>
      <c r="DS6" s="20" t="str">
        <f>IF(DS7="","",IF(DS7="-","【-】","【"&amp;SUBSTITUTE(TEXT(DS7,"#,##0.00"),"-","△")&amp;"】"))</f>
        <v>【41.09】</v>
      </c>
      <c r="DT6" s="20">
        <f>IF(DT7="",NA(),DT7)</f>
        <v>0</v>
      </c>
      <c r="DU6" s="20">
        <f t="shared" ref="DU6:EC6" si="13">IF(DU7="",NA(),DU7)</f>
        <v>0</v>
      </c>
      <c r="DV6" s="20">
        <f t="shared" si="13"/>
        <v>0</v>
      </c>
      <c r="DW6" s="21">
        <f t="shared" si="13"/>
        <v>2.17</v>
      </c>
      <c r="DX6" s="21">
        <f t="shared" si="13"/>
        <v>1.66</v>
      </c>
      <c r="DY6" s="20">
        <f t="shared" si="13"/>
        <v>0</v>
      </c>
      <c r="DZ6" s="20">
        <f t="shared" si="13"/>
        <v>0</v>
      </c>
      <c r="EA6" s="21">
        <f t="shared" si="13"/>
        <v>0.12</v>
      </c>
      <c r="EB6" s="21">
        <f t="shared" si="13"/>
        <v>0.28999999999999998</v>
      </c>
      <c r="EC6" s="21">
        <f t="shared" si="13"/>
        <v>0.15</v>
      </c>
      <c r="ED6" s="20" t="str">
        <f>IF(ED7="","",IF(ED7="-","【-】","【"&amp;SUBSTITUTE(TEXT(ED7,"#,##0.00"),"-","△")&amp;"】"))</f>
        <v>【8.68】</v>
      </c>
      <c r="EE6" s="21">
        <f>IF(EE7="",NA(),EE7)</f>
        <v>0.09</v>
      </c>
      <c r="EF6" s="20">
        <f t="shared" ref="EF6:EN6" si="14">IF(EF7="",NA(),EF7)</f>
        <v>0</v>
      </c>
      <c r="EG6" s="20">
        <f t="shared" si="14"/>
        <v>0</v>
      </c>
      <c r="EH6" s="20">
        <f t="shared" si="14"/>
        <v>0</v>
      </c>
      <c r="EI6" s="20">
        <f t="shared" si="14"/>
        <v>0</v>
      </c>
      <c r="EJ6" s="21">
        <f t="shared" si="14"/>
        <v>0.34</v>
      </c>
      <c r="EK6" s="21">
        <f t="shared" si="14"/>
        <v>0.04</v>
      </c>
      <c r="EL6" s="21">
        <f t="shared" si="14"/>
        <v>0.06</v>
      </c>
      <c r="EM6" s="21">
        <f t="shared" si="14"/>
        <v>0.01</v>
      </c>
      <c r="EN6" s="21">
        <f t="shared" si="14"/>
        <v>0.33</v>
      </c>
      <c r="EO6" s="20" t="str">
        <f>IF(EO7="","",IF(EO7="-","【-】","【"&amp;SUBSTITUTE(TEXT(EO7,"#,##0.00"),"-","△")&amp;"】"))</f>
        <v>【0.22】</v>
      </c>
    </row>
    <row r="7" spans="1:148" s="22" customFormat="1" x14ac:dyDescent="0.2">
      <c r="A7" s="14"/>
      <c r="B7" s="23">
        <v>2023</v>
      </c>
      <c r="C7" s="23">
        <v>234419</v>
      </c>
      <c r="D7" s="23">
        <v>46</v>
      </c>
      <c r="E7" s="23">
        <v>17</v>
      </c>
      <c r="F7" s="23">
        <v>1</v>
      </c>
      <c r="G7" s="23">
        <v>0</v>
      </c>
      <c r="H7" s="23" t="s">
        <v>96</v>
      </c>
      <c r="I7" s="23" t="s">
        <v>97</v>
      </c>
      <c r="J7" s="23" t="s">
        <v>98</v>
      </c>
      <c r="K7" s="23" t="s">
        <v>99</v>
      </c>
      <c r="L7" s="23" t="s">
        <v>100</v>
      </c>
      <c r="M7" s="23" t="s">
        <v>101</v>
      </c>
      <c r="N7" s="24" t="s">
        <v>102</v>
      </c>
      <c r="O7" s="24">
        <v>71.72</v>
      </c>
      <c r="P7" s="24">
        <v>85.98</v>
      </c>
      <c r="Q7" s="24">
        <v>86.42</v>
      </c>
      <c r="R7" s="24">
        <v>1870</v>
      </c>
      <c r="S7" s="24">
        <v>28318</v>
      </c>
      <c r="T7" s="24">
        <v>23.8</v>
      </c>
      <c r="U7" s="24">
        <v>1189.83</v>
      </c>
      <c r="V7" s="24">
        <v>24249</v>
      </c>
      <c r="W7" s="24">
        <v>3.73</v>
      </c>
      <c r="X7" s="24">
        <v>6501.07</v>
      </c>
      <c r="Y7" s="24">
        <v>104.29</v>
      </c>
      <c r="Z7" s="24">
        <v>103.8</v>
      </c>
      <c r="AA7" s="24">
        <v>102.32</v>
      </c>
      <c r="AB7" s="24">
        <v>103.59</v>
      </c>
      <c r="AC7" s="24">
        <v>103.07</v>
      </c>
      <c r="AD7" s="24">
        <v>105.14</v>
      </c>
      <c r="AE7" s="24">
        <v>106.75</v>
      </c>
      <c r="AF7" s="24">
        <v>109.7</v>
      </c>
      <c r="AG7" s="24">
        <v>109.07</v>
      </c>
      <c r="AH7" s="24">
        <v>112.19</v>
      </c>
      <c r="AI7" s="24">
        <v>105.91</v>
      </c>
      <c r="AJ7" s="24">
        <v>0</v>
      </c>
      <c r="AK7" s="24">
        <v>0</v>
      </c>
      <c r="AL7" s="24">
        <v>0</v>
      </c>
      <c r="AM7" s="24">
        <v>0</v>
      </c>
      <c r="AN7" s="24">
        <v>0</v>
      </c>
      <c r="AO7" s="24">
        <v>11.56</v>
      </c>
      <c r="AP7" s="24">
        <v>7.23</v>
      </c>
      <c r="AQ7" s="24">
        <v>0.1</v>
      </c>
      <c r="AR7" s="24">
        <v>0</v>
      </c>
      <c r="AS7" s="24">
        <v>0.17</v>
      </c>
      <c r="AT7" s="24">
        <v>3.03</v>
      </c>
      <c r="AU7" s="24">
        <v>25.02</v>
      </c>
      <c r="AV7" s="24">
        <v>28.86</v>
      </c>
      <c r="AW7" s="24">
        <v>26.56</v>
      </c>
      <c r="AX7" s="24">
        <v>27.41</v>
      </c>
      <c r="AY7" s="24">
        <v>43.75</v>
      </c>
      <c r="AZ7" s="24">
        <v>54.41</v>
      </c>
      <c r="BA7" s="24">
        <v>38.76</v>
      </c>
      <c r="BB7" s="24">
        <v>49.21</v>
      </c>
      <c r="BC7" s="24">
        <v>62.92</v>
      </c>
      <c r="BD7" s="24">
        <v>66.260000000000005</v>
      </c>
      <c r="BE7" s="24">
        <v>78.430000000000007</v>
      </c>
      <c r="BF7" s="24">
        <v>1292.1600000000001</v>
      </c>
      <c r="BG7" s="24">
        <v>1166.45</v>
      </c>
      <c r="BH7" s="24">
        <v>1078.68</v>
      </c>
      <c r="BI7" s="24">
        <v>980.7</v>
      </c>
      <c r="BJ7" s="24">
        <v>836.5</v>
      </c>
      <c r="BK7" s="24">
        <v>1105.9100000000001</v>
      </c>
      <c r="BL7" s="24">
        <v>1303.55</v>
      </c>
      <c r="BM7" s="24">
        <v>1172.21</v>
      </c>
      <c r="BN7" s="24">
        <v>1122.71</v>
      </c>
      <c r="BO7" s="24">
        <v>1225.74</v>
      </c>
      <c r="BP7" s="24">
        <v>630.82000000000005</v>
      </c>
      <c r="BQ7" s="24">
        <v>64.5</v>
      </c>
      <c r="BR7" s="24">
        <v>60.99</v>
      </c>
      <c r="BS7" s="24">
        <v>59.62</v>
      </c>
      <c r="BT7" s="24">
        <v>61.06</v>
      </c>
      <c r="BU7" s="24">
        <v>62.21</v>
      </c>
      <c r="BV7" s="24">
        <v>76.319999999999993</v>
      </c>
      <c r="BW7" s="24">
        <v>78.510000000000005</v>
      </c>
      <c r="BX7" s="24">
        <v>79.55</v>
      </c>
      <c r="BY7" s="24">
        <v>76.87</v>
      </c>
      <c r="BZ7" s="24">
        <v>77.03</v>
      </c>
      <c r="CA7" s="24">
        <v>97.81</v>
      </c>
      <c r="CB7" s="24">
        <v>160.38999999999999</v>
      </c>
      <c r="CC7" s="24">
        <v>168.15</v>
      </c>
      <c r="CD7" s="24">
        <v>172.08</v>
      </c>
      <c r="CE7" s="24">
        <v>168.1</v>
      </c>
      <c r="CF7" s="24">
        <v>162.58000000000001</v>
      </c>
      <c r="CG7" s="24">
        <v>171.08</v>
      </c>
      <c r="CH7" s="24">
        <v>160.44999999999999</v>
      </c>
      <c r="CI7" s="24">
        <v>161.13</v>
      </c>
      <c r="CJ7" s="24">
        <v>161.19999999999999</v>
      </c>
      <c r="CK7" s="24">
        <v>157.56</v>
      </c>
      <c r="CL7" s="24">
        <v>138.75</v>
      </c>
      <c r="CM7" s="24" t="s">
        <v>102</v>
      </c>
      <c r="CN7" s="24" t="s">
        <v>102</v>
      </c>
      <c r="CO7" s="24" t="s">
        <v>102</v>
      </c>
      <c r="CP7" s="24" t="s">
        <v>102</v>
      </c>
      <c r="CQ7" s="24" t="s">
        <v>102</v>
      </c>
      <c r="CR7" s="24">
        <v>50.06</v>
      </c>
      <c r="CS7" s="24">
        <v>46.3</v>
      </c>
      <c r="CT7" s="24">
        <v>47.23</v>
      </c>
      <c r="CU7" s="24">
        <v>54.22</v>
      </c>
      <c r="CV7" s="24">
        <v>54.1</v>
      </c>
      <c r="CW7" s="24">
        <v>58.94</v>
      </c>
      <c r="CX7" s="24">
        <v>87.49</v>
      </c>
      <c r="CY7" s="24">
        <v>87.58</v>
      </c>
      <c r="CZ7" s="24">
        <v>87.74</v>
      </c>
      <c r="DA7" s="24">
        <v>87.79</v>
      </c>
      <c r="DB7" s="24">
        <v>87.86</v>
      </c>
      <c r="DC7" s="24">
        <v>85.79</v>
      </c>
      <c r="DD7" s="24">
        <v>85.01</v>
      </c>
      <c r="DE7" s="24">
        <v>85.55</v>
      </c>
      <c r="DF7" s="24">
        <v>85.22</v>
      </c>
      <c r="DG7" s="24">
        <v>83.94</v>
      </c>
      <c r="DH7" s="24">
        <v>95.91</v>
      </c>
      <c r="DI7" s="24">
        <v>2.81</v>
      </c>
      <c r="DJ7" s="24">
        <v>5.6</v>
      </c>
      <c r="DK7" s="24">
        <v>8.34</v>
      </c>
      <c r="DL7" s="24">
        <v>11.06</v>
      </c>
      <c r="DM7" s="24">
        <v>13.8</v>
      </c>
      <c r="DN7" s="24">
        <v>18.04</v>
      </c>
      <c r="DO7" s="24">
        <v>9.0399999999999991</v>
      </c>
      <c r="DP7" s="24">
        <v>9.35</v>
      </c>
      <c r="DQ7" s="24">
        <v>12.44</v>
      </c>
      <c r="DR7" s="24">
        <v>12.83</v>
      </c>
      <c r="DS7" s="24">
        <v>41.09</v>
      </c>
      <c r="DT7" s="24">
        <v>0</v>
      </c>
      <c r="DU7" s="24">
        <v>0</v>
      </c>
      <c r="DV7" s="24">
        <v>0</v>
      </c>
      <c r="DW7" s="24">
        <v>2.17</v>
      </c>
      <c r="DX7" s="24">
        <v>1.66</v>
      </c>
      <c r="DY7" s="24">
        <v>0</v>
      </c>
      <c r="DZ7" s="24">
        <v>0</v>
      </c>
      <c r="EA7" s="24">
        <v>0.12</v>
      </c>
      <c r="EB7" s="24">
        <v>0.28999999999999998</v>
      </c>
      <c r="EC7" s="24">
        <v>0.15</v>
      </c>
      <c r="ED7" s="24">
        <v>8.68</v>
      </c>
      <c r="EE7" s="24">
        <v>0.09</v>
      </c>
      <c r="EF7" s="24">
        <v>0</v>
      </c>
      <c r="EG7" s="24">
        <v>0</v>
      </c>
      <c r="EH7" s="24">
        <v>0</v>
      </c>
      <c r="EI7" s="24">
        <v>0</v>
      </c>
      <c r="EJ7" s="24">
        <v>0.34</v>
      </c>
      <c r="EK7" s="24">
        <v>0.04</v>
      </c>
      <c r="EL7" s="24">
        <v>0.06</v>
      </c>
      <c r="EM7" s="24">
        <v>0.01</v>
      </c>
      <c r="EN7" s="24">
        <v>0.33</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2025-02-14T07:31:41Z</cp:lastPrinted>
  <dcterms:created xsi:type="dcterms:W3CDTF">2025-01-24T07:03:22Z</dcterms:created>
  <dcterms:modified xsi:type="dcterms:W3CDTF">2025-02-14T07:31:42Z</dcterms:modified>
  <cp:category/>
</cp:coreProperties>
</file>