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3 公共下水道\"/>
    </mc:Choice>
  </mc:AlternateContent>
  <xr:revisionPtr revIDLastSave="0" documentId="13_ncr:1_{25FBB5AE-8141-48FF-8619-0F80AD98411E}" xr6:coauthVersionLast="47" xr6:coauthVersionMax="47" xr10:uidLastSave="{00000000-0000-0000-0000-000000000000}"/>
  <workbookProtection workbookAlgorithmName="SHA-512" workbookHashValue="bMYEOMndsbV1qkl49EhcjJjbWhw+ryySbGsOtpXkdRuLBIx9YcmRWYZoJmvy+Qpk6KfoWsRhqOwgCva3oqQWZA==" workbookSaltValue="xZ8l4N4RDnYEFHiWnpL53A==" workbookSpinCount="100000" lockStructure="1"/>
  <bookViews>
    <workbookView xWindow="-110" yWindow="-110" windowWidth="22780" windowHeight="146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I10" i="4"/>
</calcChain>
</file>

<file path=xl/sharedStrings.xml><?xml version="1.0" encoding="utf-8"?>
<sst xmlns="http://schemas.openxmlformats.org/spreadsheetml/2006/main" count="236" uniqueCount="114">
  <si>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</si>
  <si>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</si>
  <si>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</si>
  <si>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</si>
  <si>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</si>
  <si>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</si>
  <si>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</si>
  <si>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</si>
  <si>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</si>
  <si>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</si>
  <si>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</si>
  <si>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</si>
  <si>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</si>
  <si>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</si>
  <si>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</si>
  <si>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</si>
  <si>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</si>
  <si>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</si>
  <si>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</si>
  <si>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</si>
  <si>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</si>
  <si>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</si>
  <si>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</si>
  <si>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</si>
  <si>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</si>
  <si>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</si>
  <si>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</si>
  <si>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</si>
  <si>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</si>
  <si>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</si>
  <si>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</si>
  <si>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</si>
  <si>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</si>
  <si>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</si>
  <si>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</si>
  <si>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</si>
  <si>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</si>
  <si>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</si>
  <si>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</si>
  <si>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</si>
  <si>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</si>
  <si>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</si>
  <si>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</si>
  <si>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</si>
  <si>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</si>
  <si>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</si>
  <si>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</si>
  <si>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</si>
  <si>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</si>
  <si>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</si>
  <si>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</si>
  <si>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</si>
  <si>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</si>
  <si>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</si>
  <si>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</si>
  <si>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</si>
  <si>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</si>
  <si>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</si>
  <si>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</si>
  <si>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</si>
  <si>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</si>
  <si>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</si>
  <si>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</si>
  <si>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</si>
  <si>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</si>
  <si>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</si>
  <si>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</si>
  <si>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</si>
  <si>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</si>
  <si>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</si>
  <si>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</si>
  <si>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</si>
  <si>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</si>
  <si>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</si>
  <si>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</si>
  <si>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</si>
  <si>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</si>
  <si>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</si>
  <si>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</si>
  <si>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</si>
  <si>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</si>
  <si>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</si>
  <si>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</si>
  <si>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</si>
  <si>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</si>
  <si>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</si>
  <si>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</si>
  <si>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</si>
  <si>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</si>
  <si>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</si>
  <si>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</si>
  <si>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</si>
  <si>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</si>
  <si>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</si>
  <si>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</si>
  <si>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東浦町</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</si>
  <si>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</si>
  <si>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</si>
  <si>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</si>
  <si>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</si>
  <si>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</si>
  <si>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</si>
  <si>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</si>
  <si>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</si>
  <si>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</si>
  <si>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</si>
  <si>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</si>
  <si>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</si>
  <si>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</si>
  <si>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</si>
  <si>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</si>
  <si>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 ① 有形固定資産減価償却費率は、類似団体に比べ低い値となっているが、平成元年度の供用開始から有形固定資産の大半を占める管渠の多くが耐用年数（50年）を迎えていないことと、管渠の整備が概成しつつあることから、今後増加していくと考える。
　②管渠老朽化率は、下水道事業開始以前に民間開発で受贈された管渠が標準耐用年数（50年）を超過しているため、増加した。　
　③管渠改善率は、前年度と変わらず、類似団体と同水準となった。
　今後耐用年数を迎える固定資産が多く存在する。そのため、ストックマネジメント等により老朽化の状況を把握し、計画的な投資計画を通して、管渠改善率を上昇させていく必要がある。
</t>
    <rPh sb="35" eb="37">
      <t>ヘイセイ</t>
    </rPh>
    <rPh sb="37" eb="38">
      <t>ガン</t>
    </rPh>
    <rPh sb="38" eb="40">
      <t>ネンド</t>
    </rPh>
    <rPh sb="41" eb="45">
      <t>キョウヨウカイシ</t>
    </rPh>
    <rPh sb="47" eb="53">
      <t>ユウケイコテイシサン</t>
    </rPh>
    <rPh sb="54" eb="56">
      <t>タイハン</t>
    </rPh>
    <rPh sb="57" eb="58">
      <t>シ</t>
    </rPh>
    <rPh sb="63" eb="64">
      <t>オオ</t>
    </rPh>
    <rPh sb="86" eb="88">
      <t>カンキョ</t>
    </rPh>
    <rPh sb="89" eb="91">
      <t>セイビ</t>
    </rPh>
    <rPh sb="92" eb="94">
      <t>ガイセイ</t>
    </rPh>
    <rPh sb="104" eb="106">
      <t>コンゴ</t>
    </rPh>
    <rPh sb="133" eb="135">
      <t>カイシ</t>
    </rPh>
    <rPh sb="135" eb="137">
      <t>イゼン</t>
    </rPh>
    <rPh sb="138" eb="142">
      <t>ミンカンカイハツ</t>
    </rPh>
    <rPh sb="143" eb="145">
      <t>ジュゾウ</t>
    </rPh>
    <rPh sb="148" eb="150">
      <t>カンキョ</t>
    </rPh>
    <rPh sb="172" eb="174">
      <t>ゾウカ</t>
    </rPh>
    <rPh sb="192" eb="193">
      <t>カ</t>
    </rPh>
    <phoneticPr fontId="4"/>
  </si>
  <si>
    <t xml:space="preserve">　①経常損失となった原因は、他会計からの基準外繰入に依存し、収支均衡で予算を組んでいるため、前年度と比べて経常収益は増加したものの、予算額と比べると決算額が少なく、その不足分を繰入金の予算額で補填できなかったことが原因である。②累積欠損金比率は０％であるが、今後とも経営の健全化に努めていく。
　③流動比率は前年度と比べて増加しているが、100％を下回っている。原因としては、年度末に翌年度支払う企業債償還金を流動負債に計上しているためであり、決算時においては、下水道使用料収入や他会計の繰入金等の流動資産では賄なえていないことが原因である。計上された企業債償還金は翌年度の他会計繰入金等により返済される。
　また、⑥汚水処理原価と④企業債残高対事業規模比率が類似団体と比べて高い水準であること、⑤経費回収率が低い状況にあることは、下水道使用料収入の少なさが原因と考える。
　このため、下水道の未接続世帯への啓発等を通じた⑧水洗化率の向上や下水道使用料体系の見直しを進めていく必要がある。
　なお、町単独で処理場を有しないことから、⑦施設利用率については算定されない。
</t>
    <rPh sb="14" eb="17">
      <t>ホカカイケイ</t>
    </rPh>
    <rPh sb="20" eb="23">
      <t>キジュンガイ</t>
    </rPh>
    <rPh sb="23" eb="24">
      <t>クリ</t>
    </rPh>
    <rPh sb="24" eb="25">
      <t>イ</t>
    </rPh>
    <rPh sb="26" eb="28">
      <t>イゾン</t>
    </rPh>
    <rPh sb="30" eb="34">
      <t>シュウシキンコウ</t>
    </rPh>
    <rPh sb="66" eb="69">
      <t>ヨサンガク</t>
    </rPh>
    <rPh sb="70" eb="71">
      <t>クラ</t>
    </rPh>
    <rPh sb="74" eb="77">
      <t>ケッサンガク</t>
    </rPh>
    <rPh sb="78" eb="79">
      <t>スク</t>
    </rPh>
    <rPh sb="84" eb="87">
      <t>フソクブン</t>
    </rPh>
    <rPh sb="88" eb="90">
      <t>クリイ</t>
    </rPh>
    <rPh sb="90" eb="91">
      <t>キン</t>
    </rPh>
    <rPh sb="92" eb="94">
      <t>ヨサン</t>
    </rPh>
    <rPh sb="94" eb="95">
      <t>ガク</t>
    </rPh>
    <rPh sb="96" eb="98">
      <t>ホテン</t>
    </rPh>
    <rPh sb="107" eb="109">
      <t>ゲンイン</t>
    </rPh>
    <rPh sb="119" eb="121">
      <t>ヒリツ</t>
    </rPh>
    <rPh sb="129" eb="131">
      <t>コンゴ</t>
    </rPh>
    <rPh sb="133" eb="135">
      <t>ケイエイ</t>
    </rPh>
    <rPh sb="136" eb="138">
      <t>ケンゼン</t>
    </rPh>
    <rPh sb="138" eb="139">
      <t>カ</t>
    </rPh>
    <rPh sb="140" eb="141">
      <t>ツト</t>
    </rPh>
    <rPh sb="149" eb="153">
      <t>リュウドウヒリツ</t>
    </rPh>
    <rPh sb="174" eb="176">
      <t>シタマワ</t>
    </rPh>
    <rPh sb="181" eb="183">
      <t>ゲンイン</t>
    </rPh>
    <rPh sb="222" eb="225">
      <t>ケッサンジ</t>
    </rPh>
    <rPh sb="231" eb="234">
      <t>ゲスイドウ</t>
    </rPh>
    <rPh sb="240" eb="241">
      <t>ホカ</t>
    </rPh>
    <rPh sb="265" eb="267">
      <t>ゲンイン</t>
    </rPh>
    <rPh sb="271" eb="273">
      <t>ケイジョウ</t>
    </rPh>
    <rPh sb="276" eb="279">
      <t>キギョウサイ</t>
    </rPh>
    <rPh sb="279" eb="282">
      <t>ショウカンキン</t>
    </rPh>
    <rPh sb="283" eb="286">
      <t>ヨクネンド</t>
    </rPh>
    <rPh sb="287" eb="288">
      <t>ホカ</t>
    </rPh>
    <rPh sb="288" eb="290">
      <t>カイケイ</t>
    </rPh>
    <rPh sb="290" eb="293">
      <t>クリイレキン</t>
    </rPh>
    <rPh sb="293" eb="294">
      <t>トウ</t>
    </rPh>
    <rPh sb="297" eb="299">
      <t>ヘンサイ</t>
    </rPh>
    <rPh sb="330" eb="334">
      <t>ルイジダンタイ</t>
    </rPh>
    <rPh sb="335" eb="336">
      <t>クラ</t>
    </rPh>
    <rPh sb="338" eb="339">
      <t>タカ</t>
    </rPh>
    <rPh sb="340" eb="342">
      <t>スイジュン</t>
    </rPh>
    <rPh sb="382" eb="383">
      <t>カンガ</t>
    </rPh>
    <rPh sb="393" eb="396">
      <t>ゲスイドウ</t>
    </rPh>
    <rPh sb="397" eb="402">
      <t>ミセツゾクセタイ</t>
    </rPh>
    <rPh sb="404" eb="406">
      <t>ケイハツ</t>
    </rPh>
    <rPh sb="406" eb="407">
      <t>トウ</t>
    </rPh>
    <rPh sb="408" eb="409">
      <t>ツウ</t>
    </rPh>
    <rPh sb="412" eb="416">
      <t>スイセンカリツ</t>
    </rPh>
    <rPh sb="417" eb="419">
      <t>コウジョウ</t>
    </rPh>
    <rPh sb="420" eb="423">
      <t>ゲスイドウ</t>
    </rPh>
    <rPh sb="423" eb="426">
      <t>シヨウリョウ</t>
    </rPh>
    <rPh sb="426" eb="428">
      <t>タイケイ</t>
    </rPh>
    <rPh sb="429" eb="431">
      <t>ミナオ</t>
    </rPh>
    <rPh sb="433" eb="434">
      <t>スス</t>
    </rPh>
    <rPh sb="438" eb="440">
      <t>ヒツヨウ</t>
    </rPh>
    <rPh sb="450" eb="453">
      <t>マチタンドク</t>
    </rPh>
    <rPh sb="454" eb="457">
      <t>ショリジョウ</t>
    </rPh>
    <rPh sb="458" eb="459">
      <t>ユウ</t>
    </rPh>
    <rPh sb="468" eb="473">
      <t>シセツリヨウリツ</t>
    </rPh>
    <rPh sb="478" eb="480">
      <t>サンテイ</t>
    </rPh>
    <phoneticPr fontId="4"/>
  </si>
  <si>
    <t>　下水道使用料については、今後少子高齢化による人口減少の影響、節水型社会への移行等により減少することが見込まれるため、供用開始後間もない未接続地区の水洗化率の向上を図り、使用料の増加に努める必要がある。　　　                                                                                                                                                                                           　　　　　　　
　また、今後は施設更新や物価上昇による費用の増加が想定されるため、管渠の改善については健全な投資計画を策定し、費用の削減等に努め経費回収率の向上を図る必要がある。
　なお、令和６年度に策定した経営戦略の見直しで下水道使用料の改定を含めた経営改善を行うこととしており、今後は下水道使用料収入の増加に伴う経費回収率の向上が見込まれる等、経営の健全化を推進していく予定である。</t>
    <rPh sb="13" eb="15">
      <t>コンゴ</t>
    </rPh>
    <rPh sb="40" eb="41">
      <t>トウ</t>
    </rPh>
    <rPh sb="85" eb="88">
      <t>シヨウリョウ</t>
    </rPh>
    <rPh sb="311" eb="313">
      <t>ブッカ</t>
    </rPh>
    <rPh sb="313" eb="315">
      <t>ジョウショウ</t>
    </rPh>
    <rPh sb="318" eb="320">
      <t>ヒヨウ</t>
    </rPh>
    <rPh sb="321" eb="323">
      <t>ゾウカ</t>
    </rPh>
    <rPh sb="385" eb="387">
      <t>レイワ</t>
    </rPh>
    <rPh sb="388" eb="390">
      <t>ネンド</t>
    </rPh>
    <rPh sb="391" eb="393">
      <t>サクテイ</t>
    </rPh>
    <rPh sb="400" eb="402">
      <t>ミナオ</t>
    </rPh>
    <rPh sb="404" eb="407">
      <t>ゲスイドウ</t>
    </rPh>
    <rPh sb="407" eb="410">
      <t>シヨウリョウ</t>
    </rPh>
    <rPh sb="411" eb="413">
      <t>カイテイ</t>
    </rPh>
    <rPh sb="414" eb="415">
      <t>フク</t>
    </rPh>
    <rPh sb="417" eb="419">
      <t>ケイエイ</t>
    </rPh>
    <rPh sb="419" eb="421">
      <t>カイゼン</t>
    </rPh>
    <rPh sb="422" eb="423">
      <t>オコナ</t>
    </rPh>
    <rPh sb="432" eb="434">
      <t>コンゴ</t>
    </rPh>
    <rPh sb="435" eb="441">
      <t>ゲスイドウシヨウリョウ</t>
    </rPh>
    <rPh sb="441" eb="443">
      <t>シュウニュウ</t>
    </rPh>
    <rPh sb="444" eb="446">
      <t>ゾウカ</t>
    </rPh>
    <rPh sb="447" eb="448">
      <t>トモナ</t>
    </rPh>
    <rPh sb="449" eb="454">
      <t>ケイヒカイシュウリツ</t>
    </rPh>
    <rPh sb="455" eb="457">
      <t>コウジョウ</t>
    </rPh>
    <rPh sb="458" eb="460">
      <t>ミコ</t>
    </rPh>
    <rPh sb="463" eb="464">
      <t>トウ</t>
    </rPh>
    <rPh sb="465" eb="467">
      <t>ケイエイ</t>
    </rPh>
    <rPh sb="468" eb="471">
      <t>ケンゼンカ</t>
    </rPh>
    <rPh sb="472" eb="474">
      <t>スイシン</t>
    </rPh>
    <rPh sb="478" eb="480">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</si>
</sst>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0" xfId="0" applyFont="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0.91</c:v>
                </c:pt>
                <c:pt idx="1">
                  <c:v>7.0000000000000007E-2</c:v>
                </c:pt>
                <c:pt idx="2">
                  <c:v>0.14000000000000001</c:v>
                </c:pt>
                <c:pt idx="3">
                  <c:v>0.06</c:v>
                </c:pt>
                <c:pt idx="4">
                  <c:v>0.06</c:v>
                </c:pt>
              </c:numCache>
            </c:numRef>
          </c:val>
          <c:extLst>
            <c:ext xmlns:c16="http://schemas.microsoft.com/office/drawing/2014/chart" uri="{C3380CC4-5D6E-409C-BE32-E72D297353CC}">
              <c16:uniqueId val="{00000000-494A-4109-981C-3B69122BDF1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0.08</c:v>
                </c:pt>
                <c:pt idx="2">
                  <c:v>0.24</c:v>
                </c:pt>
                <c:pt idx="3">
                  <c:v>0.14000000000000001</c:v>
                </c:pt>
                <c:pt idx="4">
                  <c:v>0.06</c:v>
                </c:pt>
              </c:numCache>
            </c:numRef>
          </c:val>
          <c:smooth val="0"/>
          <c:extLst>
            <c:ext xmlns:c16="http://schemas.microsoft.com/office/drawing/2014/chart" uri="{C3380CC4-5D6E-409C-BE32-E72D297353CC}">
              <c16:uniqueId val="{00000001-494A-4109-981C-3B69122BDF1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B5-4330-8C49-6DAC6AD7BCD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57.04</c:v>
                </c:pt>
                <c:pt idx="1">
                  <c:v>60.78</c:v>
                </c:pt>
                <c:pt idx="2">
                  <c:v>59.96</c:v>
                </c:pt>
                <c:pt idx="3">
                  <c:v>59.9</c:v>
                </c:pt>
                <c:pt idx="4">
                  <c:v>60.13</c:v>
                </c:pt>
              </c:numCache>
            </c:numRef>
          </c:val>
          <c:smooth val="0"/>
          <c:extLst>
            <c:ext xmlns:c16="http://schemas.microsoft.com/office/drawing/2014/chart" uri="{C3380CC4-5D6E-409C-BE32-E72D297353CC}">
              <c16:uniqueId val="{00000001-BDB5-4330-8C49-6DAC6AD7BCD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83.56</c:v>
                </c:pt>
                <c:pt idx="1">
                  <c:v>85.58</c:v>
                </c:pt>
                <c:pt idx="2">
                  <c:v>86.52</c:v>
                </c:pt>
                <c:pt idx="3">
                  <c:v>86.97</c:v>
                </c:pt>
                <c:pt idx="4">
                  <c:v>87.62</c:v>
                </c:pt>
              </c:numCache>
            </c:numRef>
          </c:val>
          <c:extLst>
            <c:ext xmlns:c16="http://schemas.microsoft.com/office/drawing/2014/chart" uri="{C3380CC4-5D6E-409C-BE32-E72D297353CC}">
              <c16:uniqueId val="{00000000-4C32-4EF9-BB0D-BBFF935D633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93.73</c:v>
                </c:pt>
                <c:pt idx="1">
                  <c:v>94.17</c:v>
                </c:pt>
                <c:pt idx="2">
                  <c:v>94.27</c:v>
                </c:pt>
                <c:pt idx="3">
                  <c:v>94.46</c:v>
                </c:pt>
                <c:pt idx="4">
                  <c:v>94.37</c:v>
                </c:pt>
              </c:numCache>
            </c:numRef>
          </c:val>
          <c:smooth val="0"/>
          <c:extLst>
            <c:ext xmlns:c16="http://schemas.microsoft.com/office/drawing/2014/chart" uri="{C3380CC4-5D6E-409C-BE32-E72D297353CC}">
              <c16:uniqueId val="{00000001-4C32-4EF9-BB0D-BBFF935D633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107.99</c:v>
                </c:pt>
                <c:pt idx="1">
                  <c:v>102.39</c:v>
                </c:pt>
                <c:pt idx="2">
                  <c:v>101.12</c:v>
                </c:pt>
                <c:pt idx="3">
                  <c:v>100.11</c:v>
                </c:pt>
                <c:pt idx="4">
                  <c:v>99.7</c:v>
                </c:pt>
              </c:numCache>
            </c:numRef>
          </c:val>
          <c:extLst>
            <c:ext xmlns:c16="http://schemas.microsoft.com/office/drawing/2014/chart" uri="{C3380CC4-5D6E-409C-BE32-E72D297353CC}">
              <c16:uniqueId val="{00000000-F18C-4BCF-9C0B-4E49FA88B3F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106.32</c:v>
                </c:pt>
                <c:pt idx="1">
                  <c:v>106.67</c:v>
                </c:pt>
                <c:pt idx="2">
                  <c:v>106.9</c:v>
                </c:pt>
                <c:pt idx="3">
                  <c:v>106.74</c:v>
                </c:pt>
                <c:pt idx="4">
                  <c:v>106.65</c:v>
                </c:pt>
              </c:numCache>
            </c:numRef>
          </c:val>
          <c:smooth val="0"/>
          <c:extLst>
            <c:ext xmlns:c16="http://schemas.microsoft.com/office/drawing/2014/chart" uri="{C3380CC4-5D6E-409C-BE32-E72D297353CC}">
              <c16:uniqueId val="{00000001-F18C-4BCF-9C0B-4E49FA88B3F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3.74</c:v>
                </c:pt>
                <c:pt idx="1">
                  <c:v>7.35</c:v>
                </c:pt>
                <c:pt idx="2">
                  <c:v>10.86</c:v>
                </c:pt>
                <c:pt idx="3">
                  <c:v>14.35</c:v>
                </c:pt>
                <c:pt idx="4">
                  <c:v>17.690000000000001</c:v>
                </c:pt>
              </c:numCache>
            </c:numRef>
          </c:val>
          <c:extLst>
            <c:ext xmlns:c16="http://schemas.microsoft.com/office/drawing/2014/chart" uri="{C3380CC4-5D6E-409C-BE32-E72D297353CC}">
              <c16:uniqueId val="{00000000-6F9E-42F0-BAD3-8F2E5C85C9F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21.22</c:v>
                </c:pt>
                <c:pt idx="1">
                  <c:v>23.25</c:v>
                </c:pt>
                <c:pt idx="2">
                  <c:v>25.2</c:v>
                </c:pt>
                <c:pt idx="3">
                  <c:v>27.42</c:v>
                </c:pt>
                <c:pt idx="4">
                  <c:v>30.01</c:v>
                </c:pt>
              </c:numCache>
            </c:numRef>
          </c:val>
          <c:smooth val="0"/>
          <c:extLst>
            <c:ext xmlns:c16="http://schemas.microsoft.com/office/drawing/2014/chart" uri="{C3380CC4-5D6E-409C-BE32-E72D297353CC}">
              <c16:uniqueId val="{00000001-6F9E-42F0-BAD3-8F2E5C85C9F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quot;-&quot;">
                  <c:v>3.14</c:v>
                </c:pt>
              </c:numCache>
            </c:numRef>
          </c:val>
          <c:extLst>
            <c:ext xmlns:c16="http://schemas.microsoft.com/office/drawing/2014/chart" uri="{C3380CC4-5D6E-409C-BE32-E72D297353CC}">
              <c16:uniqueId val="{00000000-C6AD-4422-BF91-7320E5D43C5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0.83</c:v>
                </c:pt>
                <c:pt idx="1">
                  <c:v>1.06</c:v>
                </c:pt>
                <c:pt idx="2">
                  <c:v>2.02</c:v>
                </c:pt>
                <c:pt idx="3">
                  <c:v>2.67</c:v>
                </c:pt>
                <c:pt idx="4">
                  <c:v>3.43</c:v>
                </c:pt>
              </c:numCache>
            </c:numRef>
          </c:val>
          <c:smooth val="0"/>
          <c:extLst>
            <c:ext xmlns:c16="http://schemas.microsoft.com/office/drawing/2014/chart" uri="{C3380CC4-5D6E-409C-BE32-E72D297353CC}">
              <c16:uniqueId val="{00000001-C6AD-4422-BF91-7320E5D43C5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F0-4E76-9E91-6BF66E725FC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c:v>
                </c:pt>
                <c:pt idx="1">
                  <c:v>3.68</c:v>
                </c:pt>
                <c:pt idx="2">
                  <c:v>5.3</c:v>
                </c:pt>
                <c:pt idx="3">
                  <c:v>6.49</c:v>
                </c:pt>
                <c:pt idx="4">
                  <c:v>6.74</c:v>
                </c:pt>
              </c:numCache>
            </c:numRef>
          </c:val>
          <c:smooth val="0"/>
          <c:extLst>
            <c:ext xmlns:c16="http://schemas.microsoft.com/office/drawing/2014/chart" uri="{C3380CC4-5D6E-409C-BE32-E72D297353CC}">
              <c16:uniqueId val="{00000001-22F0-4E76-9E91-6BF66E725FC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26.43</c:v>
                </c:pt>
                <c:pt idx="1">
                  <c:v>24.14</c:v>
                </c:pt>
                <c:pt idx="2">
                  <c:v>27.6</c:v>
                </c:pt>
                <c:pt idx="3">
                  <c:v>34.32</c:v>
                </c:pt>
                <c:pt idx="4">
                  <c:v>45.22</c:v>
                </c:pt>
              </c:numCache>
            </c:numRef>
          </c:val>
          <c:extLst>
            <c:ext xmlns:c16="http://schemas.microsoft.com/office/drawing/2014/chart" uri="{C3380CC4-5D6E-409C-BE32-E72D297353CC}">
              <c16:uniqueId val="{00000000-8B86-4B25-AEC6-489970FCF4F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71.540000000000006</c:v>
                </c:pt>
                <c:pt idx="1">
                  <c:v>67.86</c:v>
                </c:pt>
                <c:pt idx="2">
                  <c:v>72.92</c:v>
                </c:pt>
                <c:pt idx="3">
                  <c:v>81.19</c:v>
                </c:pt>
                <c:pt idx="4">
                  <c:v>85.86</c:v>
                </c:pt>
              </c:numCache>
            </c:numRef>
          </c:val>
          <c:smooth val="0"/>
          <c:extLst>
            <c:ext xmlns:c16="http://schemas.microsoft.com/office/drawing/2014/chart" uri="{C3380CC4-5D6E-409C-BE32-E72D297353CC}">
              <c16:uniqueId val="{00000001-8B86-4B25-AEC6-489970FCF4F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1132.5</c:v>
                </c:pt>
                <c:pt idx="1">
                  <c:v>1303.32</c:v>
                </c:pt>
                <c:pt idx="2">
                  <c:v>1113.07</c:v>
                </c:pt>
                <c:pt idx="3">
                  <c:v>1077.97</c:v>
                </c:pt>
                <c:pt idx="4">
                  <c:v>886.48</c:v>
                </c:pt>
              </c:numCache>
            </c:numRef>
          </c:val>
          <c:extLst>
            <c:ext xmlns:c16="http://schemas.microsoft.com/office/drawing/2014/chart" uri="{C3380CC4-5D6E-409C-BE32-E72D297353CC}">
              <c16:uniqueId val="{00000000-8E45-43B6-94D4-BEEE487AA77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653.69000000000005</c:v>
                </c:pt>
                <c:pt idx="1">
                  <c:v>709.4</c:v>
                </c:pt>
                <c:pt idx="2">
                  <c:v>734.47</c:v>
                </c:pt>
                <c:pt idx="3">
                  <c:v>720.89</c:v>
                </c:pt>
                <c:pt idx="4">
                  <c:v>676.93</c:v>
                </c:pt>
              </c:numCache>
            </c:numRef>
          </c:val>
          <c:smooth val="0"/>
          <c:extLst>
            <c:ext xmlns:c16="http://schemas.microsoft.com/office/drawing/2014/chart" uri="{C3380CC4-5D6E-409C-BE32-E72D297353CC}">
              <c16:uniqueId val="{00000001-8E45-43B6-94D4-BEEE487AA77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60.07</c:v>
                </c:pt>
                <c:pt idx="1">
                  <c:v>59.73</c:v>
                </c:pt>
                <c:pt idx="2">
                  <c:v>59.79</c:v>
                </c:pt>
                <c:pt idx="3">
                  <c:v>60.05</c:v>
                </c:pt>
                <c:pt idx="4">
                  <c:v>60.24</c:v>
                </c:pt>
              </c:numCache>
            </c:numRef>
          </c:val>
          <c:extLst>
            <c:ext xmlns:c16="http://schemas.microsoft.com/office/drawing/2014/chart" uri="{C3380CC4-5D6E-409C-BE32-E72D297353CC}">
              <c16:uniqueId val="{00000000-D900-453F-B1D4-1D5199DFB00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88.05</c:v>
                </c:pt>
                <c:pt idx="1">
                  <c:v>91.14</c:v>
                </c:pt>
                <c:pt idx="2">
                  <c:v>90.69</c:v>
                </c:pt>
                <c:pt idx="3">
                  <c:v>90.5</c:v>
                </c:pt>
                <c:pt idx="4">
                  <c:v>92.66</c:v>
                </c:pt>
              </c:numCache>
            </c:numRef>
          </c:val>
          <c:smooth val="0"/>
          <c:extLst>
            <c:ext xmlns:c16="http://schemas.microsoft.com/office/drawing/2014/chart" uri="{C3380CC4-5D6E-409C-BE32-E72D297353CC}">
              <c16:uniqueId val="{00000001-D900-453F-B1D4-1D5199DFB00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154.44999999999999</c:v>
                </c:pt>
                <c:pt idx="1">
                  <c:v>153.77000000000001</c:v>
                </c:pt>
                <c:pt idx="2">
                  <c:v>153.69</c:v>
                </c:pt>
                <c:pt idx="3">
                  <c:v>153.56</c:v>
                </c:pt>
                <c:pt idx="4">
                  <c:v>153.47999999999999</c:v>
                </c:pt>
              </c:numCache>
            </c:numRef>
          </c:val>
          <c:extLst>
            <c:ext xmlns:c16="http://schemas.microsoft.com/office/drawing/2014/chart" uri="{C3380CC4-5D6E-409C-BE32-E72D297353CC}">
              <c16:uniqueId val="{00000000-D88E-40DA-B141-A2D134D2EC4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141.15</c:v>
                </c:pt>
                <c:pt idx="1">
                  <c:v>136.86000000000001</c:v>
                </c:pt>
                <c:pt idx="2">
                  <c:v>138.52000000000001</c:v>
                </c:pt>
                <c:pt idx="3">
                  <c:v>138.66999999999999</c:v>
                </c:pt>
                <c:pt idx="4">
                  <c:v>139.12</c:v>
                </c:pt>
              </c:numCache>
            </c:numRef>
          </c:val>
          <c:smooth val="0"/>
          <c:extLst>
            <c:ext xmlns:c16="http://schemas.microsoft.com/office/drawing/2014/chart" uri="{C3380CC4-5D6E-409C-BE32-E72D297353CC}">
              <c16:uniqueId val="{00000001-D88E-40DA-B141-A2D134D2EC4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愛知県　東浦町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Bc1</v>
      </c>
      <c r="X8" s="65"/>
      <c r="Y8" s="65"/>
      <c r="Z8" s="65"/>
      <c r="AA8" s="65"/>
      <c r="AB8" s="65"/>
      <c r="AC8" s="65"/>
      <c r="AD8" s="66" t="str">
        <f>データ!$M$6</f>
        <v>非設置</v>
      </c>
      <c r="AE8" s="66"/>
      <c r="AF8" s="66"/>
      <c r="AG8" s="66"/>
      <c r="AH8" s="66"/>
      <c r="AI8" s="66"/>
      <c r="AJ8" s="66"/>
      <c r="AK8" s="3"/>
      <c r="AL8" s="44">
        <f>データ!S6</f>
        <v>50204</v>
      </c>
      <c r="AM8" s="44"/>
      <c r="AN8" s="44"/>
      <c r="AO8" s="44"/>
      <c r="AP8" s="44"/>
      <c r="AQ8" s="44"/>
      <c r="AR8" s="44"/>
      <c r="AS8" s="44"/>
      <c r="AT8" s="45">
        <f>データ!T6</f>
        <v>31.14</v>
      </c>
      <c r="AU8" s="45"/>
      <c r="AV8" s="45"/>
      <c r="AW8" s="45"/>
      <c r="AX8" s="45"/>
      <c r="AY8" s="45"/>
      <c r="AZ8" s="45"/>
      <c r="BA8" s="45"/>
      <c r="BB8" s="45">
        <f>データ!U6</f>
        <v>1612.2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71.94</v>
      </c>
      <c r="J10" s="45"/>
      <c r="K10" s="45"/>
      <c r="L10" s="45"/>
      <c r="M10" s="45"/>
      <c r="N10" s="45"/>
      <c r="O10" s="45"/>
      <c r="P10" s="45">
        <f>データ!P6</f>
        <v>86.7</v>
      </c>
      <c r="Q10" s="45"/>
      <c r="R10" s="45"/>
      <c r="S10" s="45"/>
      <c r="T10" s="45"/>
      <c r="U10" s="45"/>
      <c r="V10" s="45"/>
      <c r="W10" s="45">
        <f>データ!Q6</f>
        <v>87.82</v>
      </c>
      <c r="X10" s="45"/>
      <c r="Y10" s="45"/>
      <c r="Z10" s="45"/>
      <c r="AA10" s="45"/>
      <c r="AB10" s="45"/>
      <c r="AC10" s="45"/>
      <c r="AD10" s="44">
        <f>データ!R6</f>
        <v>1760</v>
      </c>
      <c r="AE10" s="44"/>
      <c r="AF10" s="44"/>
      <c r="AG10" s="44"/>
      <c r="AH10" s="44"/>
      <c r="AI10" s="44"/>
      <c r="AJ10" s="44"/>
      <c r="AK10" s="2"/>
      <c r="AL10" s="44">
        <f>データ!V6</f>
        <v>43488</v>
      </c>
      <c r="AM10" s="44"/>
      <c r="AN10" s="44"/>
      <c r="AO10" s="44"/>
      <c r="AP10" s="44"/>
      <c r="AQ10" s="44"/>
      <c r="AR10" s="44"/>
      <c r="AS10" s="44"/>
      <c r="AT10" s="45">
        <f>データ!W6</f>
        <v>6.71</v>
      </c>
      <c r="AU10" s="45"/>
      <c r="AV10" s="45"/>
      <c r="AW10" s="45"/>
      <c r="AX10" s="45"/>
      <c r="AY10" s="45"/>
      <c r="AZ10" s="45"/>
      <c r="BA10" s="45"/>
      <c r="BB10" s="45">
        <f>データ!X6</f>
        <v>6481.07</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60"/>
      <c r="BN16" s="60"/>
      <c r="BO16" s="60"/>
      <c r="BP16" s="60"/>
      <c r="BQ16" s="60"/>
      <c r="BR16" s="60"/>
      <c r="BS16" s="60"/>
      <c r="BT16" s="60"/>
      <c r="BU16" s="60"/>
      <c r="BV16" s="60"/>
      <c r="BW16" s="60"/>
      <c r="BX16" s="60"/>
      <c r="BY16" s="60"/>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60"/>
      <c r="BN17" s="60"/>
      <c r="BO17" s="60"/>
      <c r="BP17" s="60"/>
      <c r="BQ17" s="60"/>
      <c r="BR17" s="60"/>
      <c r="BS17" s="60"/>
      <c r="BT17" s="60"/>
      <c r="BU17" s="60"/>
      <c r="BV17" s="60"/>
      <c r="BW17" s="60"/>
      <c r="BX17" s="60"/>
      <c r="BY17" s="60"/>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60"/>
      <c r="BN18" s="60"/>
      <c r="BO18" s="60"/>
      <c r="BP18" s="60"/>
      <c r="BQ18" s="60"/>
      <c r="BR18" s="60"/>
      <c r="BS18" s="60"/>
      <c r="BT18" s="60"/>
      <c r="BU18" s="60"/>
      <c r="BV18" s="60"/>
      <c r="BW18" s="60"/>
      <c r="BX18" s="60"/>
      <c r="BY18" s="60"/>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60"/>
      <c r="BN19" s="60"/>
      <c r="BO19" s="60"/>
      <c r="BP19" s="60"/>
      <c r="BQ19" s="60"/>
      <c r="BR19" s="60"/>
      <c r="BS19" s="60"/>
      <c r="BT19" s="60"/>
      <c r="BU19" s="60"/>
      <c r="BV19" s="60"/>
      <c r="BW19" s="60"/>
      <c r="BX19" s="60"/>
      <c r="BY19" s="60"/>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60"/>
      <c r="BN20" s="60"/>
      <c r="BO20" s="60"/>
      <c r="BP20" s="60"/>
      <c r="BQ20" s="60"/>
      <c r="BR20" s="60"/>
      <c r="BS20" s="60"/>
      <c r="BT20" s="60"/>
      <c r="BU20" s="60"/>
      <c r="BV20" s="60"/>
      <c r="BW20" s="60"/>
      <c r="BX20" s="60"/>
      <c r="BY20" s="60"/>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60"/>
      <c r="BN21" s="60"/>
      <c r="BO21" s="60"/>
      <c r="BP21" s="60"/>
      <c r="BQ21" s="60"/>
      <c r="BR21" s="60"/>
      <c r="BS21" s="60"/>
      <c r="BT21" s="60"/>
      <c r="BU21" s="60"/>
      <c r="BV21" s="60"/>
      <c r="BW21" s="60"/>
      <c r="BX21" s="60"/>
      <c r="BY21" s="60"/>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60"/>
      <c r="BN22" s="60"/>
      <c r="BO22" s="60"/>
      <c r="BP22" s="60"/>
      <c r="BQ22" s="60"/>
      <c r="BR22" s="60"/>
      <c r="BS22" s="60"/>
      <c r="BT22" s="60"/>
      <c r="BU22" s="60"/>
      <c r="BV22" s="60"/>
      <c r="BW22" s="60"/>
      <c r="BX22" s="60"/>
      <c r="BY22" s="60"/>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60"/>
      <c r="BN23" s="60"/>
      <c r="BO23" s="60"/>
      <c r="BP23" s="60"/>
      <c r="BQ23" s="60"/>
      <c r="BR23" s="60"/>
      <c r="BS23" s="60"/>
      <c r="BT23" s="60"/>
      <c r="BU23" s="60"/>
      <c r="BV23" s="60"/>
      <c r="BW23" s="60"/>
      <c r="BX23" s="60"/>
      <c r="BY23" s="60"/>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60"/>
      <c r="BN24" s="60"/>
      <c r="BO24" s="60"/>
      <c r="BP24" s="60"/>
      <c r="BQ24" s="60"/>
      <c r="BR24" s="60"/>
      <c r="BS24" s="60"/>
      <c r="BT24" s="60"/>
      <c r="BU24" s="60"/>
      <c r="BV24" s="60"/>
      <c r="BW24" s="60"/>
      <c r="BX24" s="60"/>
      <c r="BY24" s="60"/>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60"/>
      <c r="BN25" s="60"/>
      <c r="BO25" s="60"/>
      <c r="BP25" s="60"/>
      <c r="BQ25" s="60"/>
      <c r="BR25" s="60"/>
      <c r="BS25" s="60"/>
      <c r="BT25" s="60"/>
      <c r="BU25" s="60"/>
      <c r="BV25" s="60"/>
      <c r="BW25" s="60"/>
      <c r="BX25" s="60"/>
      <c r="BY25" s="60"/>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60"/>
      <c r="BN26" s="60"/>
      <c r="BO26" s="60"/>
      <c r="BP26" s="60"/>
      <c r="BQ26" s="60"/>
      <c r="BR26" s="60"/>
      <c r="BS26" s="60"/>
      <c r="BT26" s="60"/>
      <c r="BU26" s="60"/>
      <c r="BV26" s="60"/>
      <c r="BW26" s="60"/>
      <c r="BX26" s="60"/>
      <c r="BY26" s="60"/>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60"/>
      <c r="BN27" s="60"/>
      <c r="BO27" s="60"/>
      <c r="BP27" s="60"/>
      <c r="BQ27" s="60"/>
      <c r="BR27" s="60"/>
      <c r="BS27" s="60"/>
      <c r="BT27" s="60"/>
      <c r="BU27" s="60"/>
      <c r="BV27" s="60"/>
      <c r="BW27" s="60"/>
      <c r="BX27" s="60"/>
      <c r="BY27" s="60"/>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60"/>
      <c r="BN28" s="60"/>
      <c r="BO28" s="60"/>
      <c r="BP28" s="60"/>
      <c r="BQ28" s="60"/>
      <c r="BR28" s="60"/>
      <c r="BS28" s="60"/>
      <c r="BT28" s="60"/>
      <c r="BU28" s="60"/>
      <c r="BV28" s="60"/>
      <c r="BW28" s="60"/>
      <c r="BX28" s="60"/>
      <c r="BY28" s="60"/>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60"/>
      <c r="BN29" s="60"/>
      <c r="BO29" s="60"/>
      <c r="BP29" s="60"/>
      <c r="BQ29" s="60"/>
      <c r="BR29" s="60"/>
      <c r="BS29" s="60"/>
      <c r="BT29" s="60"/>
      <c r="BU29" s="60"/>
      <c r="BV29" s="60"/>
      <c r="BW29" s="60"/>
      <c r="BX29" s="60"/>
      <c r="BY29" s="60"/>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60"/>
      <c r="BN30" s="60"/>
      <c r="BO30" s="60"/>
      <c r="BP30" s="60"/>
      <c r="BQ30" s="60"/>
      <c r="BR30" s="60"/>
      <c r="BS30" s="60"/>
      <c r="BT30" s="60"/>
      <c r="BU30" s="60"/>
      <c r="BV30" s="60"/>
      <c r="BW30" s="60"/>
      <c r="BX30" s="60"/>
      <c r="BY30" s="60"/>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60"/>
      <c r="BN31" s="60"/>
      <c r="BO31" s="60"/>
      <c r="BP31" s="60"/>
      <c r="BQ31" s="60"/>
      <c r="BR31" s="60"/>
      <c r="BS31" s="60"/>
      <c r="BT31" s="60"/>
      <c r="BU31" s="60"/>
      <c r="BV31" s="60"/>
      <c r="BW31" s="60"/>
      <c r="BX31" s="60"/>
      <c r="BY31" s="60"/>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60"/>
      <c r="BN32" s="60"/>
      <c r="BO32" s="60"/>
      <c r="BP32" s="60"/>
      <c r="BQ32" s="60"/>
      <c r="BR32" s="60"/>
      <c r="BS32" s="60"/>
      <c r="BT32" s="60"/>
      <c r="BU32" s="60"/>
      <c r="BV32" s="60"/>
      <c r="BW32" s="60"/>
      <c r="BX32" s="60"/>
      <c r="BY32" s="60"/>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60"/>
      <c r="BN33" s="60"/>
      <c r="BO33" s="60"/>
      <c r="BP33" s="60"/>
      <c r="BQ33" s="60"/>
      <c r="BR33" s="60"/>
      <c r="BS33" s="60"/>
      <c r="BT33" s="60"/>
      <c r="BU33" s="60"/>
      <c r="BV33" s="60"/>
      <c r="BW33" s="60"/>
      <c r="BX33" s="60"/>
      <c r="BY33" s="60"/>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60"/>
      <c r="BN34" s="60"/>
      <c r="BO34" s="60"/>
      <c r="BP34" s="60"/>
      <c r="BQ34" s="60"/>
      <c r="BR34" s="60"/>
      <c r="BS34" s="60"/>
      <c r="BT34" s="60"/>
      <c r="BU34" s="60"/>
      <c r="BV34" s="60"/>
      <c r="BW34" s="60"/>
      <c r="BX34" s="60"/>
      <c r="BY34" s="60"/>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60"/>
      <c r="BN35" s="60"/>
      <c r="BO35" s="60"/>
      <c r="BP35" s="60"/>
      <c r="BQ35" s="60"/>
      <c r="BR35" s="60"/>
      <c r="BS35" s="60"/>
      <c r="BT35" s="60"/>
      <c r="BU35" s="60"/>
      <c r="BV35" s="60"/>
      <c r="BW35" s="60"/>
      <c r="BX35" s="60"/>
      <c r="BY35" s="60"/>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60"/>
      <c r="BN36" s="60"/>
      <c r="BO36" s="60"/>
      <c r="BP36" s="60"/>
      <c r="BQ36" s="60"/>
      <c r="BR36" s="60"/>
      <c r="BS36" s="60"/>
      <c r="BT36" s="60"/>
      <c r="BU36" s="60"/>
      <c r="BV36" s="60"/>
      <c r="BW36" s="60"/>
      <c r="BX36" s="60"/>
      <c r="BY36" s="60"/>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60"/>
      <c r="BN37" s="60"/>
      <c r="BO37" s="60"/>
      <c r="BP37" s="60"/>
      <c r="BQ37" s="60"/>
      <c r="BR37" s="60"/>
      <c r="BS37" s="60"/>
      <c r="BT37" s="60"/>
      <c r="BU37" s="60"/>
      <c r="BV37" s="60"/>
      <c r="BW37" s="60"/>
      <c r="BX37" s="60"/>
      <c r="BY37" s="60"/>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60"/>
      <c r="BN38" s="60"/>
      <c r="BO38" s="60"/>
      <c r="BP38" s="60"/>
      <c r="BQ38" s="60"/>
      <c r="BR38" s="60"/>
      <c r="BS38" s="60"/>
      <c r="BT38" s="60"/>
      <c r="BU38" s="60"/>
      <c r="BV38" s="60"/>
      <c r="BW38" s="60"/>
      <c r="BX38" s="60"/>
      <c r="BY38" s="60"/>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60"/>
      <c r="BN39" s="60"/>
      <c r="BO39" s="60"/>
      <c r="BP39" s="60"/>
      <c r="BQ39" s="60"/>
      <c r="BR39" s="60"/>
      <c r="BS39" s="60"/>
      <c r="BT39" s="60"/>
      <c r="BU39" s="60"/>
      <c r="BV39" s="60"/>
      <c r="BW39" s="60"/>
      <c r="BX39" s="60"/>
      <c r="BY39" s="60"/>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60"/>
      <c r="BN40" s="60"/>
      <c r="BO40" s="60"/>
      <c r="BP40" s="60"/>
      <c r="BQ40" s="60"/>
      <c r="BR40" s="60"/>
      <c r="BS40" s="60"/>
      <c r="BT40" s="60"/>
      <c r="BU40" s="60"/>
      <c r="BV40" s="60"/>
      <c r="BW40" s="60"/>
      <c r="BX40" s="60"/>
      <c r="BY40" s="60"/>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60"/>
      <c r="BN41" s="60"/>
      <c r="BO41" s="60"/>
      <c r="BP41" s="60"/>
      <c r="BQ41" s="60"/>
      <c r="BR41" s="60"/>
      <c r="BS41" s="60"/>
      <c r="BT41" s="60"/>
      <c r="BU41" s="60"/>
      <c r="BV41" s="60"/>
      <c r="BW41" s="60"/>
      <c r="BX41" s="60"/>
      <c r="BY41" s="60"/>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60"/>
      <c r="BN42" s="60"/>
      <c r="BO42" s="60"/>
      <c r="BP42" s="60"/>
      <c r="BQ42" s="60"/>
      <c r="BR42" s="60"/>
      <c r="BS42" s="60"/>
      <c r="BT42" s="60"/>
      <c r="BU42" s="60"/>
      <c r="BV42" s="60"/>
      <c r="BW42" s="60"/>
      <c r="BX42" s="60"/>
      <c r="BY42" s="60"/>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60"/>
      <c r="BN43" s="60"/>
      <c r="BO43" s="60"/>
      <c r="BP43" s="60"/>
      <c r="BQ43" s="60"/>
      <c r="BR43" s="60"/>
      <c r="BS43" s="60"/>
      <c r="BT43" s="60"/>
      <c r="BU43" s="60"/>
      <c r="BV43" s="60"/>
      <c r="BW43" s="60"/>
      <c r="BX43" s="60"/>
      <c r="BY43" s="60"/>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111</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0w5G2cAALnLEqio2Wpb2Gd92V29J2/fBna66IPGTvZOZcqd4+PnsX8b2Jxl+wl93cwp5wZ+rt5qhYTkAhU/QHw==" saltValue="PdiKvNjwG8J/ZdVG/J24r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234427</v>
      </c>
      <c r="D6" s="19">
        <f t="shared" si="3"/>
        <v>46</v>
      </c>
      <c r="E6" s="19">
        <f t="shared" si="3"/>
        <v>17</v>
      </c>
      <c r="F6" s="19">
        <f t="shared" si="3"/>
        <v>1</v>
      </c>
      <c r="G6" s="19">
        <f t="shared" si="3"/>
        <v>0</v>
      </c>
      <c r="H6" s="19" t="str">
        <f t="shared" si="3"/>
        <v>愛知県　東浦町</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71.94</v>
      </c>
      <c r="P6" s="20">
        <f t="shared" si="3"/>
        <v>86.7</v>
      </c>
      <c r="Q6" s="20">
        <f t="shared" si="3"/>
        <v>87.82</v>
      </c>
      <c r="R6" s="20">
        <f t="shared" si="3"/>
        <v>1760</v>
      </c>
      <c r="S6" s="20">
        <f t="shared" si="3"/>
        <v>50204</v>
      </c>
      <c r="T6" s="20">
        <f t="shared" si="3"/>
        <v>31.14</v>
      </c>
      <c r="U6" s="20">
        <f t="shared" si="3"/>
        <v>1612.2</v>
      </c>
      <c r="V6" s="20">
        <f t="shared" si="3"/>
        <v>43488</v>
      </c>
      <c r="W6" s="20">
        <f t="shared" si="3"/>
        <v>6.71</v>
      </c>
      <c r="X6" s="20">
        <f t="shared" si="3"/>
        <v>6481.07</v>
      </c>
      <c r="Y6" s="21">
        <f>IF(Y7="",NA(),Y7)</f>
        <v>107.99</v>
      </c>
      <c r="Z6" s="21">
        <f t="shared" ref="Z6:AH6" si="4">IF(Z7="",NA(),Z7)</f>
        <v>102.39</v>
      </c>
      <c r="AA6" s="21">
        <f t="shared" si="4"/>
        <v>101.12</v>
      </c>
      <c r="AB6" s="21">
        <f t="shared" si="4"/>
        <v>100.11</v>
      </c>
      <c r="AC6" s="21">
        <f t="shared" si="4"/>
        <v>99.7</v>
      </c>
      <c r="AD6" s="21">
        <f t="shared" si="4"/>
        <v>106.32</v>
      </c>
      <c r="AE6" s="21">
        <f t="shared" si="4"/>
        <v>106.67</v>
      </c>
      <c r="AF6" s="21">
        <f t="shared" si="4"/>
        <v>106.9</v>
      </c>
      <c r="AG6" s="21">
        <f t="shared" si="4"/>
        <v>106.74</v>
      </c>
      <c r="AH6" s="21">
        <f t="shared" si="4"/>
        <v>106.65</v>
      </c>
      <c r="AI6" s="20" t="str">
        <f>IF(AI7="","",IF(AI7="-","【-】","【"&amp;SUBSTITUTE(TEXT(AI7,"#,##0.00"),"-","△")&amp;"】"))</f>
        <v>【105.91】</v>
      </c>
      <c r="AJ6" s="20">
        <f>IF(AJ7="",NA(),AJ7)</f>
        <v>0</v>
      </c>
      <c r="AK6" s="20">
        <f t="shared" ref="AK6:AS6" si="5">IF(AK7="",NA(),AK7)</f>
        <v>0</v>
      </c>
      <c r="AL6" s="20">
        <f t="shared" si="5"/>
        <v>0</v>
      </c>
      <c r="AM6" s="20">
        <f t="shared" si="5"/>
        <v>0</v>
      </c>
      <c r="AN6" s="20">
        <f t="shared" si="5"/>
        <v>0</v>
      </c>
      <c r="AO6" s="21">
        <f t="shared" si="5"/>
        <v>1.35</v>
      </c>
      <c r="AP6" s="21">
        <f t="shared" si="5"/>
        <v>3.68</v>
      </c>
      <c r="AQ6" s="21">
        <f t="shared" si="5"/>
        <v>5.3</v>
      </c>
      <c r="AR6" s="21">
        <f t="shared" si="5"/>
        <v>6.49</v>
      </c>
      <c r="AS6" s="21">
        <f t="shared" si="5"/>
        <v>6.74</v>
      </c>
      <c r="AT6" s="20" t="str">
        <f>IF(AT7="","",IF(AT7="-","【-】","【"&amp;SUBSTITUTE(TEXT(AT7,"#,##0.00"),"-","△")&amp;"】"))</f>
        <v>【3.03】</v>
      </c>
      <c r="AU6" s="21">
        <f>IF(AU7="",NA(),AU7)</f>
        <v>26.43</v>
      </c>
      <c r="AV6" s="21">
        <f t="shared" ref="AV6:BD6" si="6">IF(AV7="",NA(),AV7)</f>
        <v>24.14</v>
      </c>
      <c r="AW6" s="21">
        <f t="shared" si="6"/>
        <v>27.6</v>
      </c>
      <c r="AX6" s="21">
        <f t="shared" si="6"/>
        <v>34.32</v>
      </c>
      <c r="AY6" s="21">
        <f t="shared" si="6"/>
        <v>45.22</v>
      </c>
      <c r="AZ6" s="21">
        <f t="shared" si="6"/>
        <v>71.540000000000006</v>
      </c>
      <c r="BA6" s="21">
        <f t="shared" si="6"/>
        <v>67.86</v>
      </c>
      <c r="BB6" s="21">
        <f t="shared" si="6"/>
        <v>72.92</v>
      </c>
      <c r="BC6" s="21">
        <f t="shared" si="6"/>
        <v>81.19</v>
      </c>
      <c r="BD6" s="21">
        <f t="shared" si="6"/>
        <v>85.86</v>
      </c>
      <c r="BE6" s="20" t="str">
        <f>IF(BE7="","",IF(BE7="-","【-】","【"&amp;SUBSTITUTE(TEXT(BE7,"#,##0.00"),"-","△")&amp;"】"))</f>
        <v>【78.43】</v>
      </c>
      <c r="BF6" s="21">
        <f>IF(BF7="",NA(),BF7)</f>
        <v>1132.5</v>
      </c>
      <c r="BG6" s="21">
        <f t="shared" ref="BG6:BO6" si="7">IF(BG7="",NA(),BG7)</f>
        <v>1303.32</v>
      </c>
      <c r="BH6" s="21">
        <f t="shared" si="7"/>
        <v>1113.07</v>
      </c>
      <c r="BI6" s="21">
        <f t="shared" si="7"/>
        <v>1077.97</v>
      </c>
      <c r="BJ6" s="21">
        <f t="shared" si="7"/>
        <v>886.48</v>
      </c>
      <c r="BK6" s="21">
        <f t="shared" si="7"/>
        <v>653.69000000000005</v>
      </c>
      <c r="BL6" s="21">
        <f t="shared" si="7"/>
        <v>709.4</v>
      </c>
      <c r="BM6" s="21">
        <f t="shared" si="7"/>
        <v>734.47</v>
      </c>
      <c r="BN6" s="21">
        <f t="shared" si="7"/>
        <v>720.89</v>
      </c>
      <c r="BO6" s="21">
        <f t="shared" si="7"/>
        <v>676.93</v>
      </c>
      <c r="BP6" s="20" t="str">
        <f>IF(BP7="","",IF(BP7="-","【-】","【"&amp;SUBSTITUTE(TEXT(BP7,"#,##0.00"),"-","△")&amp;"】"))</f>
        <v>【630.82】</v>
      </c>
      <c r="BQ6" s="21">
        <f>IF(BQ7="",NA(),BQ7)</f>
        <v>60.07</v>
      </c>
      <c r="BR6" s="21">
        <f t="shared" ref="BR6:BZ6" si="8">IF(BR7="",NA(),BR7)</f>
        <v>59.73</v>
      </c>
      <c r="BS6" s="21">
        <f t="shared" si="8"/>
        <v>59.79</v>
      </c>
      <c r="BT6" s="21">
        <f t="shared" si="8"/>
        <v>60.05</v>
      </c>
      <c r="BU6" s="21">
        <f t="shared" si="8"/>
        <v>60.24</v>
      </c>
      <c r="BV6" s="21">
        <f t="shared" si="8"/>
        <v>88.05</v>
      </c>
      <c r="BW6" s="21">
        <f t="shared" si="8"/>
        <v>91.14</v>
      </c>
      <c r="BX6" s="21">
        <f t="shared" si="8"/>
        <v>90.69</v>
      </c>
      <c r="BY6" s="21">
        <f t="shared" si="8"/>
        <v>90.5</v>
      </c>
      <c r="BZ6" s="21">
        <f t="shared" si="8"/>
        <v>92.66</v>
      </c>
      <c r="CA6" s="20" t="str">
        <f>IF(CA7="","",IF(CA7="-","【-】","【"&amp;SUBSTITUTE(TEXT(CA7,"#,##0.00"),"-","△")&amp;"】"))</f>
        <v>【97.81】</v>
      </c>
      <c r="CB6" s="21">
        <f>IF(CB7="",NA(),CB7)</f>
        <v>154.44999999999999</v>
      </c>
      <c r="CC6" s="21">
        <f t="shared" ref="CC6:CK6" si="9">IF(CC7="",NA(),CC7)</f>
        <v>153.77000000000001</v>
      </c>
      <c r="CD6" s="21">
        <f t="shared" si="9"/>
        <v>153.69</v>
      </c>
      <c r="CE6" s="21">
        <f t="shared" si="9"/>
        <v>153.56</v>
      </c>
      <c r="CF6" s="21">
        <f t="shared" si="9"/>
        <v>153.47999999999999</v>
      </c>
      <c r="CG6" s="21">
        <f t="shared" si="9"/>
        <v>141.15</v>
      </c>
      <c r="CH6" s="21">
        <f t="shared" si="9"/>
        <v>136.86000000000001</v>
      </c>
      <c r="CI6" s="21">
        <f t="shared" si="9"/>
        <v>138.52000000000001</v>
      </c>
      <c r="CJ6" s="21">
        <f t="shared" si="9"/>
        <v>138.66999999999999</v>
      </c>
      <c r="CK6" s="21">
        <f t="shared" si="9"/>
        <v>139.12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57.04</v>
      </c>
      <c r="CS6" s="21">
        <f t="shared" si="10"/>
        <v>60.78</v>
      </c>
      <c r="CT6" s="21">
        <f t="shared" si="10"/>
        <v>59.96</v>
      </c>
      <c r="CU6" s="21">
        <f t="shared" si="10"/>
        <v>59.9</v>
      </c>
      <c r="CV6" s="21">
        <f t="shared" si="10"/>
        <v>60.13</v>
      </c>
      <c r="CW6" s="20" t="str">
        <f>IF(CW7="","",IF(CW7="-","【-】","【"&amp;SUBSTITUTE(TEXT(CW7,"#,##0.00"),"-","△")&amp;"】"))</f>
        <v>【58.94】</v>
      </c>
      <c r="CX6" s="21">
        <f>IF(CX7="",NA(),CX7)</f>
        <v>83.56</v>
      </c>
      <c r="CY6" s="21">
        <f t="shared" ref="CY6:DG6" si="11">IF(CY7="",NA(),CY7)</f>
        <v>85.58</v>
      </c>
      <c r="CZ6" s="21">
        <f t="shared" si="11"/>
        <v>86.52</v>
      </c>
      <c r="DA6" s="21">
        <f t="shared" si="11"/>
        <v>86.97</v>
      </c>
      <c r="DB6" s="21">
        <f t="shared" si="11"/>
        <v>87.62</v>
      </c>
      <c r="DC6" s="21">
        <f t="shared" si="11"/>
        <v>93.73</v>
      </c>
      <c r="DD6" s="21">
        <f t="shared" si="11"/>
        <v>94.17</v>
      </c>
      <c r="DE6" s="21">
        <f t="shared" si="11"/>
        <v>94.27</v>
      </c>
      <c r="DF6" s="21">
        <f t="shared" si="11"/>
        <v>94.46</v>
      </c>
      <c r="DG6" s="21">
        <f t="shared" si="11"/>
        <v>94.37</v>
      </c>
      <c r="DH6" s="20" t="str">
        <f>IF(DH7="","",IF(DH7="-","【-】","【"&amp;SUBSTITUTE(TEXT(DH7,"#,##0.00"),"-","△")&amp;"】"))</f>
        <v>【95.91】</v>
      </c>
      <c r="DI6" s="21">
        <f>IF(DI7="",NA(),DI7)</f>
        <v>3.74</v>
      </c>
      <c r="DJ6" s="21">
        <f t="shared" ref="DJ6:DR6" si="12">IF(DJ7="",NA(),DJ7)</f>
        <v>7.35</v>
      </c>
      <c r="DK6" s="21">
        <f t="shared" si="12"/>
        <v>10.86</v>
      </c>
      <c r="DL6" s="21">
        <f t="shared" si="12"/>
        <v>14.35</v>
      </c>
      <c r="DM6" s="21">
        <f t="shared" si="12"/>
        <v>17.690000000000001</v>
      </c>
      <c r="DN6" s="21">
        <f t="shared" si="12"/>
        <v>21.22</v>
      </c>
      <c r="DO6" s="21">
        <f t="shared" si="12"/>
        <v>23.25</v>
      </c>
      <c r="DP6" s="21">
        <f t="shared" si="12"/>
        <v>25.2</v>
      </c>
      <c r="DQ6" s="21">
        <f t="shared" si="12"/>
        <v>27.42</v>
      </c>
      <c r="DR6" s="21">
        <f t="shared" si="12"/>
        <v>30.01</v>
      </c>
      <c r="DS6" s="20" t="str">
        <f>IF(DS7="","",IF(DS7="-","【-】","【"&amp;SUBSTITUTE(TEXT(DS7,"#,##0.00"),"-","△")&amp;"】"))</f>
        <v>【41.09】</v>
      </c>
      <c r="DT6" s="20">
        <f>IF(DT7="",NA(),DT7)</f>
        <v>0</v>
      </c>
      <c r="DU6" s="20">
        <f t="shared" ref="DU6:EC6" si="13">IF(DU7="",NA(),DU7)</f>
        <v>0</v>
      </c>
      <c r="DV6" s="20">
        <f t="shared" si="13"/>
        <v>0</v>
      </c>
      <c r="DW6" s="20">
        <f t="shared" si="13"/>
        <v>0</v>
      </c>
      <c r="DX6" s="21">
        <f t="shared" si="13"/>
        <v>3.14</v>
      </c>
      <c r="DY6" s="21">
        <f t="shared" si="13"/>
        <v>0.83</v>
      </c>
      <c r="DZ6" s="21">
        <f t="shared" si="13"/>
        <v>1.06</v>
      </c>
      <c r="EA6" s="21">
        <f t="shared" si="13"/>
        <v>2.02</v>
      </c>
      <c r="EB6" s="21">
        <f t="shared" si="13"/>
        <v>2.67</v>
      </c>
      <c r="EC6" s="21">
        <f t="shared" si="13"/>
        <v>3.43</v>
      </c>
      <c r="ED6" s="20" t="str">
        <f>IF(ED7="","",IF(ED7="-","【-】","【"&amp;SUBSTITUTE(TEXT(ED7,"#,##0.00"),"-","△")&amp;"】"))</f>
        <v>【8.68】</v>
      </c>
      <c r="EE6" s="21">
        <f>IF(EE7="",NA(),EE7)</f>
        <v>0.91</v>
      </c>
      <c r="EF6" s="21">
        <f t="shared" ref="EF6:EN6" si="14">IF(EF7="",NA(),EF7)</f>
        <v>7.0000000000000007E-2</v>
      </c>
      <c r="EG6" s="21">
        <f t="shared" si="14"/>
        <v>0.14000000000000001</v>
      </c>
      <c r="EH6" s="21">
        <f t="shared" si="14"/>
        <v>0.06</v>
      </c>
      <c r="EI6" s="21">
        <f t="shared" si="14"/>
        <v>0.06</v>
      </c>
      <c r="EJ6" s="21">
        <f t="shared" si="14"/>
        <v>0.12</v>
      </c>
      <c r="EK6" s="21">
        <f t="shared" si="14"/>
        <v>0.08</v>
      </c>
      <c r="EL6" s="21">
        <f t="shared" si="14"/>
        <v>0.24</v>
      </c>
      <c r="EM6" s="21">
        <f t="shared" si="14"/>
        <v>0.14000000000000001</v>
      </c>
      <c r="EN6" s="21">
        <f t="shared" si="14"/>
        <v>0.06</v>
      </c>
      <c r="EO6" s="20" t="str">
        <f>IF(EO7="","",IF(EO7="-","【-】","【"&amp;SUBSTITUTE(TEXT(EO7,"#,##0.00"),"-","△")&amp;"】"))</f>
        <v>【0.22】</v>
      </c>
    </row>
    <row r="7" spans="1:148" s="22" customFormat="1" x14ac:dyDescent="0.2">
      <c r="A7" s="14"/>
      <c r="B7" s="23">
        <v>2023</v>
      </c>
      <c r="C7" s="23">
        <v>234427</v>
      </c>
      <c r="D7" s="23">
        <v>46</v>
      </c>
      <c r="E7" s="23">
        <v>17</v>
      </c>
      <c r="F7" s="23">
        <v>1</v>
      </c>
      <c r="G7" s="23">
        <v>0</v>
      </c>
      <c r="H7" s="23" t="s">
        <v>95</v>
      </c>
      <c r="I7" s="23" t="s">
        <v>96</v>
      </c>
      <c r="J7" s="23" t="s">
        <v>97</v>
      </c>
      <c r="K7" s="23" t="s">
        <v>98</v>
      </c>
      <c r="L7" s="23" t="s">
        <v>99</v>
      </c>
      <c r="M7" s="23" t="s">
        <v>100</v>
      </c>
      <c r="N7" s="24" t="s">
        <v>101</v>
      </c>
      <c r="O7" s="24">
        <v>71.94</v>
      </c>
      <c r="P7" s="24">
        <v>86.7</v>
      </c>
      <c r="Q7" s="24">
        <v>87.82</v>
      </c>
      <c r="R7" s="24">
        <v>1760</v>
      </c>
      <c r="S7" s="24">
        <v>50204</v>
      </c>
      <c r="T7" s="24">
        <v>31.14</v>
      </c>
      <c r="U7" s="24">
        <v>1612.2</v>
      </c>
      <c r="V7" s="24">
        <v>43488</v>
      </c>
      <c r="W7" s="24">
        <v>6.71</v>
      </c>
      <c r="X7" s="24">
        <v>6481.07</v>
      </c>
      <c r="Y7" s="24">
        <v>107.99</v>
      </c>
      <c r="Z7" s="24">
        <v>102.39</v>
      </c>
      <c r="AA7" s="24">
        <v>101.12</v>
      </c>
      <c r="AB7" s="24">
        <v>100.11</v>
      </c>
      <c r="AC7" s="24">
        <v>99.7</v>
      </c>
      <c r="AD7" s="24">
        <v>106.32</v>
      </c>
      <c r="AE7" s="24">
        <v>106.67</v>
      </c>
      <c r="AF7" s="24">
        <v>106.9</v>
      </c>
      <c r="AG7" s="24">
        <v>106.74</v>
      </c>
      <c r="AH7" s="24">
        <v>106.65</v>
      </c>
      <c r="AI7" s="24">
        <v>105.91</v>
      </c>
      <c r="AJ7" s="24">
        <v>0</v>
      </c>
      <c r="AK7" s="24">
        <v>0</v>
      </c>
      <c r="AL7" s="24">
        <v>0</v>
      </c>
      <c r="AM7" s="24">
        <v>0</v>
      </c>
      <c r="AN7" s="24">
        <v>0</v>
      </c>
      <c r="AO7" s="24">
        <v>1.35</v>
      </c>
      <c r="AP7" s="24">
        <v>3.68</v>
      </c>
      <c r="AQ7" s="24">
        <v>5.3</v>
      </c>
      <c r="AR7" s="24">
        <v>6.49</v>
      </c>
      <c r="AS7" s="24">
        <v>6.74</v>
      </c>
      <c r="AT7" s="24">
        <v>3.03</v>
      </c>
      <c r="AU7" s="24">
        <v>26.43</v>
      </c>
      <c r="AV7" s="24">
        <v>24.14</v>
      </c>
      <c r="AW7" s="24">
        <v>27.6</v>
      </c>
      <c r="AX7" s="24">
        <v>34.32</v>
      </c>
      <c r="AY7" s="24">
        <v>45.22</v>
      </c>
      <c r="AZ7" s="24">
        <v>71.540000000000006</v>
      </c>
      <c r="BA7" s="24">
        <v>67.86</v>
      </c>
      <c r="BB7" s="24">
        <v>72.92</v>
      </c>
      <c r="BC7" s="24">
        <v>81.19</v>
      </c>
      <c r="BD7" s="24">
        <v>85.86</v>
      </c>
      <c r="BE7" s="24">
        <v>78.430000000000007</v>
      </c>
      <c r="BF7" s="24">
        <v>1132.5</v>
      </c>
      <c r="BG7" s="24">
        <v>1303.32</v>
      </c>
      <c r="BH7" s="24">
        <v>1113.07</v>
      </c>
      <c r="BI7" s="24">
        <v>1077.97</v>
      </c>
      <c r="BJ7" s="24">
        <v>886.48</v>
      </c>
      <c r="BK7" s="24">
        <v>653.69000000000005</v>
      </c>
      <c r="BL7" s="24">
        <v>709.4</v>
      </c>
      <c r="BM7" s="24">
        <v>734.47</v>
      </c>
      <c r="BN7" s="24">
        <v>720.89</v>
      </c>
      <c r="BO7" s="24">
        <v>676.93</v>
      </c>
      <c r="BP7" s="24">
        <v>630.82000000000005</v>
      </c>
      <c r="BQ7" s="24">
        <v>60.07</v>
      </c>
      <c r="BR7" s="24">
        <v>59.73</v>
      </c>
      <c r="BS7" s="24">
        <v>59.79</v>
      </c>
      <c r="BT7" s="24">
        <v>60.05</v>
      </c>
      <c r="BU7" s="24">
        <v>60.24</v>
      </c>
      <c r="BV7" s="24">
        <v>88.05</v>
      </c>
      <c r="BW7" s="24">
        <v>91.14</v>
      </c>
      <c r="BX7" s="24">
        <v>90.69</v>
      </c>
      <c r="BY7" s="24">
        <v>90.5</v>
      </c>
      <c r="BZ7" s="24">
        <v>92.66</v>
      </c>
      <c r="CA7" s="24">
        <v>97.81</v>
      </c>
      <c r="CB7" s="24">
        <v>154.44999999999999</v>
      </c>
      <c r="CC7" s="24">
        <v>153.77000000000001</v>
      </c>
      <c r="CD7" s="24">
        <v>153.69</v>
      </c>
      <c r="CE7" s="24">
        <v>153.56</v>
      </c>
      <c r="CF7" s="24">
        <v>153.47999999999999</v>
      </c>
      <c r="CG7" s="24">
        <v>141.15</v>
      </c>
      <c r="CH7" s="24">
        <v>136.86000000000001</v>
      </c>
      <c r="CI7" s="24">
        <v>138.52000000000001</v>
      </c>
      <c r="CJ7" s="24">
        <v>138.66999999999999</v>
      </c>
      <c r="CK7" s="24">
        <v>139.12</v>
      </c>
      <c r="CL7" s="24">
        <v>138.75</v>
      </c>
      <c r="CM7" s="24" t="s">
        <v>101</v>
      </c>
      <c r="CN7" s="24" t="s">
        <v>101</v>
      </c>
      <c r="CO7" s="24" t="s">
        <v>101</v>
      </c>
      <c r="CP7" s="24" t="s">
        <v>101</v>
      </c>
      <c r="CQ7" s="24" t="s">
        <v>101</v>
      </c>
      <c r="CR7" s="24">
        <v>57.04</v>
      </c>
      <c r="CS7" s="24">
        <v>60.78</v>
      </c>
      <c r="CT7" s="24">
        <v>59.96</v>
      </c>
      <c r="CU7" s="24">
        <v>59.9</v>
      </c>
      <c r="CV7" s="24">
        <v>60.13</v>
      </c>
      <c r="CW7" s="24">
        <v>58.94</v>
      </c>
      <c r="CX7" s="24">
        <v>83.56</v>
      </c>
      <c r="CY7" s="24">
        <v>85.58</v>
      </c>
      <c r="CZ7" s="24">
        <v>86.52</v>
      </c>
      <c r="DA7" s="24">
        <v>86.97</v>
      </c>
      <c r="DB7" s="24">
        <v>87.62</v>
      </c>
      <c r="DC7" s="24">
        <v>93.73</v>
      </c>
      <c r="DD7" s="24">
        <v>94.17</v>
      </c>
      <c r="DE7" s="24">
        <v>94.27</v>
      </c>
      <c r="DF7" s="24">
        <v>94.46</v>
      </c>
      <c r="DG7" s="24">
        <v>94.37</v>
      </c>
      <c r="DH7" s="24">
        <v>95.91</v>
      </c>
      <c r="DI7" s="24">
        <v>3.74</v>
      </c>
      <c r="DJ7" s="24">
        <v>7.35</v>
      </c>
      <c r="DK7" s="24">
        <v>10.86</v>
      </c>
      <c r="DL7" s="24">
        <v>14.35</v>
      </c>
      <c r="DM7" s="24">
        <v>17.690000000000001</v>
      </c>
      <c r="DN7" s="24">
        <v>21.22</v>
      </c>
      <c r="DO7" s="24">
        <v>23.25</v>
      </c>
      <c r="DP7" s="24">
        <v>25.2</v>
      </c>
      <c r="DQ7" s="24">
        <v>27.42</v>
      </c>
      <c r="DR7" s="24">
        <v>30.01</v>
      </c>
      <c r="DS7" s="24">
        <v>41.09</v>
      </c>
      <c r="DT7" s="24">
        <v>0</v>
      </c>
      <c r="DU7" s="24">
        <v>0</v>
      </c>
      <c r="DV7" s="24">
        <v>0</v>
      </c>
      <c r="DW7" s="24">
        <v>0</v>
      </c>
      <c r="DX7" s="24">
        <v>3.14</v>
      </c>
      <c r="DY7" s="24">
        <v>0.83</v>
      </c>
      <c r="DZ7" s="24">
        <v>1.06</v>
      </c>
      <c r="EA7" s="24">
        <v>2.02</v>
      </c>
      <c r="EB7" s="24">
        <v>2.67</v>
      </c>
      <c r="EC7" s="24">
        <v>3.43</v>
      </c>
      <c r="ED7" s="24">
        <v>8.68</v>
      </c>
      <c r="EE7" s="24">
        <v>0.91</v>
      </c>
      <c r="EF7" s="24">
        <v>7.0000000000000007E-2</v>
      </c>
      <c r="EG7" s="24">
        <v>0.14000000000000001</v>
      </c>
      <c r="EH7" s="24">
        <v>0.06</v>
      </c>
      <c r="EI7" s="24">
        <v>0.06</v>
      </c>
      <c r="EJ7" s="24">
        <v>0.12</v>
      </c>
      <c r="EK7" s="24">
        <v>0.08</v>
      </c>
      <c r="EL7" s="24">
        <v>0.24</v>
      </c>
      <c r="EM7" s="24">
        <v>0.14000000000000001</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2025-02-14T07:34:11Z</cp:lastPrinted>
  <dcterms:created xsi:type="dcterms:W3CDTF">2025-01-24T07:03:23Z</dcterms:created>
  <dcterms:modified xsi:type="dcterms:W3CDTF">2025-02-14T07:34:12Z</dcterms:modified>
  <cp:category/>
</cp:coreProperties>
</file>