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EB21C24E-A629-45CD-A379-114C6A8C8CBA}" xr6:coauthVersionLast="47" xr6:coauthVersionMax="47" xr10:uidLastSave="{00000000-0000-0000-0000-000000000000}"/>
  <workbookProtection workbookAlgorithmName="SHA-512" workbookHashValue="FMbcfh1diS1AIFwaGP0eak1OM+rQicPS5WoT/T/Iig21de0x56aAG+qq5cRa+fgSn8BPX8jmHtOc6lOdrtatMw==" workbookSaltValue="zUT+rRQVRJDkhUohKLa+zQ==" workbookSpinCount="100000" lockStructure="1"/>
  <bookViews>
    <workbookView xWindow="-108" yWindow="-108" windowWidth="27288" windowHeight="1766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R6" i="5"/>
  <c r="Q6" i="5"/>
  <c r="P6" i="5"/>
  <c r="P10" i="4" s="1"/>
  <c r="O6" i="5"/>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E85" i="4"/>
  <c r="W10" i="4"/>
  <c r="I10" i="4"/>
  <c r="B10" i="4"/>
  <c r="AT8" i="4"/>
  <c r="AL8" i="4"/>
  <c r="AD8" i="4"/>
  <c r="W8" i="4"/>
  <c r="P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<sst xmlns="http://schemas.openxmlformats.org/spreadsheetml/2006/main" count="228" uniqueCount="113">
  <si>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</si>
  <si>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</si>
  <si>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</si>
  <si>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</si>
  <si>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</si>
  <si>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</si>
  <si>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</si>
  <si>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</si>
  <si>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</si>
  <si>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</si>
  <si>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</si>
  <si>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</si>
  <si>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</si>
  <si>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</si>
  <si>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</si>
  <si>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</si>
  <si>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</si>
  <si>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</si>
  <si>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</si>
  <si>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</si>
  <si>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</si>
  <si>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</si>
  <si>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</si>
  <si>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</si>
  <si>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</si>
  <si>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</si>
  <si>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</si>
  <si>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</si>
  <si>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</si>
  <si>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</si>
  <si>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</si>
  <si>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</si>
  <si>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</si>
  <si>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</si>
  <si>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</si>
  <si>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</si>
  <si>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</si>
  <si>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</si>
  <si>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</si>
  <si>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</si>
  <si>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</si>
  <si>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</si>
  <si>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</si>
  <si>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</si>
  <si>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</si>
  <si>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</si>
  <si>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</si>
  <si>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</si>
  <si>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</si>
  <si>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</si>
  <si>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</si>
  <si>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</si>
  <si>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</si>
  <si>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</si>
  <si>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</si>
  <si>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</si>
  <si>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</si>
  <si>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</si>
  <si>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</si>
  <si>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</si>
  <si>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</si>
  <si>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</si>
  <si>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</si>
  <si>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</si>
  <si>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</si>
  <si>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</si>
  <si>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</si>
  <si>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</si>
  <si>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</si>
  <si>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</si>
  <si>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</si>
  <si>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</si>
  <si>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</si>
  <si>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</si>
  <si>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</si>
  <si>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</si>
  <si>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</si>
  <si>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</si>
  <si>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</si>
  <si>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</si>
  <si>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</si>
  <si>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</si>
  <si>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</si>
  <si>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</si>
  <si>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</si>
  <si>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</si>
  <si>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</si>
  <si>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</si>
  <si>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</si>
  <si>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</si>
  <si>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</si>
  <si>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</si>
  <si>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</si>
  <si>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南知多町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</si>
  <si>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</si>
  <si>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</si>
  <si>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</si>
  <si>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</si>
  <si>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</si>
  <si>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</si>
  <si>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</si>
  <si>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</si>
  <si>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</si>
  <si>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</si>
  <si>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</si>
  <si>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</si>
  <si>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</si>
  <si>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</si>
  <si>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</si>
  <si>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</si>
  <si>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令和５年度決算における経営成績について、経営の健全性を示す①経常収支比率は、給水人口等の減少に伴い、経常収益は減少したが、受水費の見直し等により経常費用についても減少したため、前年度と同ポイントの103.17％となり、健全経営の水準とされる100％を上回っている。また、料金水準の妥当性を示す⑤料金回収率は、前年度比13.79ポイント増のの86.26％となったが、これは昨年度に実施した新型コロナウイルス感染症対策の一環として水道料金の内、基本料金等を６か月間減免にする施策を今年度は実施しなかったことに伴い、給水収益が増加したためである。
　さらに、今年度も新型コロナウイルス感染症拡大の影響による観光客の減少や海況の変化等による漁業活動等の低迷があったため、以前のような活気はない。そのため、年間総有収水量は減少しており、今後も現状の経常収支を維持するために、より一層の費用の削減に努める必要がある。
</t>
    <rPh sb="167" eb="168">
      <t>ゾウ</t>
    </rPh>
    <rPh sb="189" eb="191">
      <t>ジッシ</t>
    </rPh>
    <rPh sb="242" eb="244">
      <t>ジッシ</t>
    </rPh>
    <rPh sb="260" eb="262">
      <t>ゾウカ</t>
    </rPh>
    <rPh sb="276" eb="277">
      <t>コン</t>
    </rPh>
    <rPh sb="351" eb="353">
      <t>ユウシュウ</t>
    </rPh>
    <rPh sb="353" eb="355">
      <t>スイリョウ</t>
    </rPh>
    <phoneticPr fontId="4"/>
  </si>
  <si>
    <t>当町は人口減少が著しい。そのため、給水人口の減少は避けることができない。さらに、大口使用者である各産業の事業所の使用水量と料金収入の減少が続いているため、収益に大きく影響し、経営の健全性の指標数値の低下を招いている。
　このため、受水費の見直し等を始め、より一層の費用削減に取り組まなければならない。
　令和２年度策定の「南知多町水道事業基本計画」に基づき【安全（いつでも安心）】【強靭（災害に持ちこたえる）】【持続（健全な経営を未来へつなぐ）】を施策目標に掲げ、今後も安定した事業の経営を図る。
　また、経営戦略については、上記基本計画に位置付けられており、令和７年度に改定を予定しているため、経営改善の見直しを図る。さらに、近隣５市４町の施策に注視し、有益な取組があれば検討する。</t>
    <rPh sb="124" eb="125">
      <t>ハジ</t>
    </rPh>
    <rPh sb="129" eb="131">
      <t>イッソウ</t>
    </rPh>
    <rPh sb="298" eb="302">
      <t>ケイエイカイゼン</t>
    </rPh>
    <phoneticPr fontId="4"/>
  </si>
  <si>
    <t>①有形固定資産減価償却率は前年度比1.41ポイント増の56.67％、法定耐用年数を経過した管路延長の割合を示す②管路経年化率は前年度比2.03ポイント減の18.13％、当該年度に更新した管路延長の割合を示す③管路更新率は前年度比0.13ポイント増の0.16％とわずかではあるが更新が進んでいる。今後も、将来の更新需要に備え、引き続き計画的な施設更新を実施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</si>
</sst>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0.67</c:v>
                </c:pt>
                <c:pt idx="1">
                  <c:v>0.2</c:v>
                </c:pt>
                <c:pt idx="2">
                  <c:v>0.27</c:v>
                </c:pt>
                <c:pt idx="3">
                  <c:v>0.03</c:v>
                </c:pt>
                <c:pt idx="4">
                  <c:v>0.16</c:v>
                </c:pt>
              </c:numCache>
            </c:numRef>
          </c:val>
          <c:extLst>
            <c:ext xmlns:c16="http://schemas.microsoft.com/office/drawing/2014/chart" uri="{C3380CC4-5D6E-409C-BE32-E72D297353CC}">
              <c16:uniqueId val="{00000000-9230-46D9-8A67-6CBACC0BA07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9230-46D9-8A67-6CBACC0BA07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38.44</c:v>
                </c:pt>
                <c:pt idx="1">
                  <c:v>36.549999999999997</c:v>
                </c:pt>
                <c:pt idx="2">
                  <c:v>36.200000000000003</c:v>
                </c:pt>
                <c:pt idx="3">
                  <c:v>35.46</c:v>
                </c:pt>
                <c:pt idx="4">
                  <c:v>35.6</c:v>
                </c:pt>
              </c:numCache>
            </c:numRef>
          </c:val>
          <c:extLst>
            <c:ext xmlns:c16="http://schemas.microsoft.com/office/drawing/2014/chart" uri="{C3380CC4-5D6E-409C-BE32-E72D297353CC}">
              <c16:uniqueId val="{00000000-2D3E-4D04-99D4-EED02E25010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2D3E-4D04-99D4-EED02E25010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85.72</c:v>
                </c:pt>
                <c:pt idx="1">
                  <c:v>88.38</c:v>
                </c:pt>
                <c:pt idx="2">
                  <c:v>86.01</c:v>
                </c:pt>
                <c:pt idx="3">
                  <c:v>85.31</c:v>
                </c:pt>
                <c:pt idx="4">
                  <c:v>83.89</c:v>
                </c:pt>
              </c:numCache>
            </c:numRef>
          </c:val>
          <c:extLst>
            <c:ext xmlns:c16="http://schemas.microsoft.com/office/drawing/2014/chart" uri="{C3380CC4-5D6E-409C-BE32-E72D297353CC}">
              <c16:uniqueId val="{00000000-7D4C-4B49-B459-C0B6F9FA0F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7D4C-4B49-B459-C0B6F9FA0F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101.75</c:v>
                </c:pt>
                <c:pt idx="1">
                  <c:v>104.67</c:v>
                </c:pt>
                <c:pt idx="2">
                  <c:v>104.99</c:v>
                </c:pt>
                <c:pt idx="3">
                  <c:v>103.17</c:v>
                </c:pt>
                <c:pt idx="4">
                  <c:v>103.17</c:v>
                </c:pt>
              </c:numCache>
            </c:numRef>
          </c:val>
          <c:extLst>
            <c:ext xmlns:c16="http://schemas.microsoft.com/office/drawing/2014/chart" uri="{C3380CC4-5D6E-409C-BE32-E72D297353CC}">
              <c16:uniqueId val="{00000000-4282-4EE7-BC1D-467DD8E5859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4282-4EE7-BC1D-467DD8E5859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50.84</c:v>
                </c:pt>
                <c:pt idx="1">
                  <c:v>52.23</c:v>
                </c:pt>
                <c:pt idx="2">
                  <c:v>53.71</c:v>
                </c:pt>
                <c:pt idx="3">
                  <c:v>55.26</c:v>
                </c:pt>
                <c:pt idx="4">
                  <c:v>56.67</c:v>
                </c:pt>
              </c:numCache>
            </c:numRef>
          </c:val>
          <c:extLst>
            <c:ext xmlns:c16="http://schemas.microsoft.com/office/drawing/2014/chart" uri="{C3380CC4-5D6E-409C-BE32-E72D297353CC}">
              <c16:uniqueId val="{00000000-E4F0-4930-B8B0-0BB11855D1F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E4F0-4930-B8B0-0BB11855D1F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15.41</c:v>
                </c:pt>
                <c:pt idx="1">
                  <c:v>15.42</c:v>
                </c:pt>
                <c:pt idx="2">
                  <c:v>18.55</c:v>
                </c:pt>
                <c:pt idx="3">
                  <c:v>20.16</c:v>
                </c:pt>
                <c:pt idx="4">
                  <c:v>18.13</c:v>
                </c:pt>
              </c:numCache>
            </c:numRef>
          </c:val>
          <c:extLst>
            <c:ext xmlns:c16="http://schemas.microsoft.com/office/drawing/2014/chart" uri="{C3380CC4-5D6E-409C-BE32-E72D297353CC}">
              <c16:uniqueId val="{00000000-C4F1-4DED-A427-D846E0B33E0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C4F1-4DED-A427-D846E0B33E0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A2-4CAB-BD43-AA6EF1B6707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32A2-4CAB-BD43-AA6EF1B6707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240.07</c:v>
                </c:pt>
                <c:pt idx="1">
                  <c:v>329.04</c:v>
                </c:pt>
                <c:pt idx="2">
                  <c:v>406.27</c:v>
                </c:pt>
                <c:pt idx="3">
                  <c:v>488.85</c:v>
                </c:pt>
                <c:pt idx="4">
                  <c:v>475.3</c:v>
                </c:pt>
              </c:numCache>
            </c:numRef>
          </c:val>
          <c:extLst>
            <c:ext xmlns:c16="http://schemas.microsoft.com/office/drawing/2014/chart" uri="{C3380CC4-5D6E-409C-BE32-E72D297353CC}">
              <c16:uniqueId val="{00000000-FF7F-4F14-BC41-29C1D4097E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FF7F-4F14-BC41-29C1D4097E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302.58</c:v>
                </c:pt>
                <c:pt idx="1">
                  <c:v>359.07</c:v>
                </c:pt>
                <c:pt idx="2">
                  <c:v>313.20999999999998</c:v>
                </c:pt>
                <c:pt idx="3">
                  <c:v>347.77</c:v>
                </c:pt>
                <c:pt idx="4">
                  <c:v>275.36</c:v>
                </c:pt>
              </c:numCache>
            </c:numRef>
          </c:val>
          <c:extLst>
            <c:ext xmlns:c16="http://schemas.microsoft.com/office/drawing/2014/chart" uri="{C3380CC4-5D6E-409C-BE32-E72D297353CC}">
              <c16:uniqueId val="{00000000-4578-44CD-BF4A-84C19E4F104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4578-44CD-BF4A-84C19E4F104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85.06</c:v>
                </c:pt>
                <c:pt idx="1">
                  <c:v>75.599999999999994</c:v>
                </c:pt>
                <c:pt idx="2">
                  <c:v>88.34</c:v>
                </c:pt>
                <c:pt idx="3">
                  <c:v>72.47</c:v>
                </c:pt>
                <c:pt idx="4">
                  <c:v>86.26</c:v>
                </c:pt>
              </c:numCache>
            </c:numRef>
          </c:val>
          <c:extLst>
            <c:ext xmlns:c16="http://schemas.microsoft.com/office/drawing/2014/chart" uri="{C3380CC4-5D6E-409C-BE32-E72D297353CC}">
              <c16:uniqueId val="{00000000-2235-405C-AECC-4F88F0D88FD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2235-405C-AECC-4F88F0D88FD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226.97</c:v>
                </c:pt>
                <c:pt idx="1">
                  <c:v>218.94</c:v>
                </c:pt>
                <c:pt idx="2">
                  <c:v>216.87</c:v>
                </c:pt>
                <c:pt idx="3">
                  <c:v>226.19</c:v>
                </c:pt>
                <c:pt idx="4">
                  <c:v>222.41</c:v>
                </c:pt>
              </c:numCache>
            </c:numRef>
          </c:val>
          <c:extLst>
            <c:ext xmlns:c16="http://schemas.microsoft.com/office/drawing/2014/chart" uri="{C3380CC4-5D6E-409C-BE32-E72D297353CC}">
              <c16:uniqueId val="{00000000-271F-41E3-AAA9-B76F236AB16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271F-41E3-AAA9-B76F236AB16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愛知県　南知多町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16017</v>
      </c>
      <c r="AM8" s="65"/>
      <c r="AN8" s="65"/>
      <c r="AO8" s="65"/>
      <c r="AP8" s="65"/>
      <c r="AQ8" s="65"/>
      <c r="AR8" s="65"/>
      <c r="AS8" s="65"/>
      <c r="AT8" s="36">
        <f>データ!$S$6</f>
        <v>38.229999999999997</v>
      </c>
      <c r="AU8" s="37"/>
      <c r="AV8" s="37"/>
      <c r="AW8" s="37"/>
      <c r="AX8" s="37"/>
      <c r="AY8" s="37"/>
      <c r="AZ8" s="37"/>
      <c r="BA8" s="37"/>
      <c r="BB8" s="54">
        <f>データ!$T$6</f>
        <v>418.96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77.290000000000006</v>
      </c>
      <c r="J10" s="37"/>
      <c r="K10" s="37"/>
      <c r="L10" s="37"/>
      <c r="M10" s="37"/>
      <c r="N10" s="37"/>
      <c r="O10" s="64"/>
      <c r="P10" s="54">
        <f>データ!$P$6</f>
        <v>100</v>
      </c>
      <c r="Q10" s="54"/>
      <c r="R10" s="54"/>
      <c r="S10" s="54"/>
      <c r="T10" s="54"/>
      <c r="U10" s="54"/>
      <c r="V10" s="54"/>
      <c r="W10" s="65">
        <f>データ!$Q$6</f>
        <v>2954</v>
      </c>
      <c r="X10" s="65"/>
      <c r="Y10" s="65"/>
      <c r="Z10" s="65"/>
      <c r="AA10" s="65"/>
      <c r="AB10" s="65"/>
      <c r="AC10" s="65"/>
      <c r="AD10" s="2"/>
      <c r="AE10" s="2"/>
      <c r="AF10" s="2"/>
      <c r="AG10" s="2"/>
      <c r="AH10" s="2"/>
      <c r="AI10" s="2"/>
      <c r="AJ10" s="2"/>
      <c r="AK10" s="2"/>
      <c r="AL10" s="65">
        <f>データ!$U$6</f>
        <v>15962</v>
      </c>
      <c r="AM10" s="65"/>
      <c r="AN10" s="65"/>
      <c r="AO10" s="65"/>
      <c r="AP10" s="65"/>
      <c r="AQ10" s="65"/>
      <c r="AR10" s="65"/>
      <c r="AS10" s="65"/>
      <c r="AT10" s="36">
        <f>データ!$V$6</f>
        <v>40.1</v>
      </c>
      <c r="AU10" s="37"/>
      <c r="AV10" s="37"/>
      <c r="AW10" s="37"/>
      <c r="AX10" s="37"/>
      <c r="AY10" s="37"/>
      <c r="AZ10" s="37"/>
      <c r="BA10" s="37"/>
      <c r="BB10" s="54">
        <f>データ!$W$6</f>
        <v>398.05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8Izm3eri3lkz1HHLs6p6d2mZ3uDGI+is9Psb75+zCjNh+ZKn/5A4pbk8v/zYCLVrumkwMIzJssKB/1GnXne7g==" saltValue="CfO7kw4Pj2ZmGCbe8WybM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234451</v>
      </c>
      <c r="D6" s="20">
        <f t="shared" si="3"/>
        <v>46</v>
      </c>
      <c r="E6" s="20">
        <f t="shared" si="3"/>
        <v>1</v>
      </c>
      <c r="F6" s="20">
        <f t="shared" si="3"/>
        <v>0</v>
      </c>
      <c r="G6" s="20">
        <f t="shared" si="3"/>
        <v>1</v>
      </c>
      <c r="H6" s="20" t="str">
        <f t="shared" si="3"/>
        <v>愛知県　南知多町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77.290000000000006</v>
      </c>
      <c r="P6" s="21">
        <f t="shared" si="3"/>
        <v>100</v>
      </c>
      <c r="Q6" s="21">
        <f t="shared" si="3"/>
        <v>2954</v>
      </c>
      <c r="R6" s="21">
        <f t="shared" si="3"/>
        <v>16017</v>
      </c>
      <c r="S6" s="21">
        <f t="shared" si="3"/>
        <v>38.229999999999997</v>
      </c>
      <c r="T6" s="21">
        <f t="shared" si="3"/>
        <v>418.96</v>
      </c>
      <c r="U6" s="21">
        <f t="shared" si="3"/>
        <v>15962</v>
      </c>
      <c r="V6" s="21">
        <f t="shared" si="3"/>
        <v>40.1</v>
      </c>
      <c r="W6" s="21">
        <f t="shared" si="3"/>
        <v>398.05</v>
      </c>
      <c r="X6" s="22">
        <f>IF(X7="",NA(),X7)</f>
        <v>101.75</v>
      </c>
      <c r="Y6" s="22">
        <f t="shared" ref="Y6:AG6" si="4">IF(Y7="",NA(),Y7)</f>
        <v>104.67</v>
      </c>
      <c r="Z6" s="22">
        <f t="shared" si="4"/>
        <v>104.99</v>
      </c>
      <c r="AA6" s="22">
        <f t="shared" si="4"/>
        <v>103.17</v>
      </c>
      <c r="AB6" s="22">
        <f t="shared" si="4"/>
        <v>103.17</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240.07</v>
      </c>
      <c r="AU6" s="22">
        <f t="shared" ref="AU6:BC6" si="6">IF(AU7="",NA(),AU7)</f>
        <v>329.04</v>
      </c>
      <c r="AV6" s="22">
        <f t="shared" si="6"/>
        <v>406.27</v>
      </c>
      <c r="AW6" s="22">
        <f t="shared" si="6"/>
        <v>488.85</v>
      </c>
      <c r="AX6" s="22">
        <f t="shared" si="6"/>
        <v>475.3</v>
      </c>
      <c r="AY6" s="22">
        <f t="shared" si="6"/>
        <v>379.08</v>
      </c>
      <c r="AZ6" s="22">
        <f t="shared" si="6"/>
        <v>367.55</v>
      </c>
      <c r="BA6" s="22">
        <f t="shared" si="6"/>
        <v>378.56</v>
      </c>
      <c r="BB6" s="22">
        <f t="shared" si="6"/>
        <v>364.46</v>
      </c>
      <c r="BC6" s="22">
        <f t="shared" si="6"/>
        <v>338.89</v>
      </c>
      <c r="BD6" s="21" t="str">
        <f>IF(BD7="","",IF(BD7="-","【-】","【"&amp;SUBSTITUTE(TEXT(BD7,"#,##0.00"),"-","△")&amp;"】"))</f>
        <v>【243.36】</v>
      </c>
      <c r="BE6" s="22">
        <f>IF(BE7="",NA(),BE7)</f>
        <v>302.58</v>
      </c>
      <c r="BF6" s="22">
        <f t="shared" ref="BF6:BN6" si="7">IF(BF7="",NA(),BF7)</f>
        <v>359.07</v>
      </c>
      <c r="BG6" s="22">
        <f t="shared" si="7"/>
        <v>313.20999999999998</v>
      </c>
      <c r="BH6" s="22">
        <f t="shared" si="7"/>
        <v>347.77</v>
      </c>
      <c r="BI6" s="22">
        <f t="shared" si="7"/>
        <v>275.36</v>
      </c>
      <c r="BJ6" s="22">
        <f t="shared" si="7"/>
        <v>398.98</v>
      </c>
      <c r="BK6" s="22">
        <f t="shared" si="7"/>
        <v>418.68</v>
      </c>
      <c r="BL6" s="22">
        <f t="shared" si="7"/>
        <v>395.68</v>
      </c>
      <c r="BM6" s="22">
        <f t="shared" si="7"/>
        <v>403.72</v>
      </c>
      <c r="BN6" s="22">
        <f t="shared" si="7"/>
        <v>400.21</v>
      </c>
      <c r="BO6" s="21" t="str">
        <f>IF(BO7="","",IF(BO7="-","【-】","【"&amp;SUBSTITUTE(TEXT(BO7,"#,##0.00"),"-","△")&amp;"】"))</f>
        <v>【265.93】</v>
      </c>
      <c r="BP6" s="22">
        <f>IF(BP7="",NA(),BP7)</f>
        <v>85.06</v>
      </c>
      <c r="BQ6" s="22">
        <f t="shared" ref="BQ6:BY6" si="8">IF(BQ7="",NA(),BQ7)</f>
        <v>75.599999999999994</v>
      </c>
      <c r="BR6" s="22">
        <f t="shared" si="8"/>
        <v>88.34</v>
      </c>
      <c r="BS6" s="22">
        <f t="shared" si="8"/>
        <v>72.47</v>
      </c>
      <c r="BT6" s="22">
        <f t="shared" si="8"/>
        <v>86.26</v>
      </c>
      <c r="BU6" s="22">
        <f t="shared" si="8"/>
        <v>98.64</v>
      </c>
      <c r="BV6" s="22">
        <f t="shared" si="8"/>
        <v>94.78</v>
      </c>
      <c r="BW6" s="22">
        <f t="shared" si="8"/>
        <v>97.59</v>
      </c>
      <c r="BX6" s="22">
        <f t="shared" si="8"/>
        <v>92.17</v>
      </c>
      <c r="BY6" s="22">
        <f t="shared" si="8"/>
        <v>92.83</v>
      </c>
      <c r="BZ6" s="21" t="str">
        <f>IF(BZ7="","",IF(BZ7="-","【-】","【"&amp;SUBSTITUTE(TEXT(BZ7,"#,##0.00"),"-","△")&amp;"】"))</f>
        <v>【97.82】</v>
      </c>
      <c r="CA6" s="22">
        <f>IF(CA7="",NA(),CA7)</f>
        <v>226.97</v>
      </c>
      <c r="CB6" s="22">
        <f t="shared" ref="CB6:CJ6" si="9">IF(CB7="",NA(),CB7)</f>
        <v>218.94</v>
      </c>
      <c r="CC6" s="22">
        <f t="shared" si="9"/>
        <v>216.87</v>
      </c>
      <c r="CD6" s="22">
        <f t="shared" si="9"/>
        <v>226.19</v>
      </c>
      <c r="CE6" s="22">
        <f t="shared" si="9"/>
        <v>222.41</v>
      </c>
      <c r="CF6" s="22">
        <f t="shared" si="9"/>
        <v>178.92</v>
      </c>
      <c r="CG6" s="22">
        <f t="shared" si="9"/>
        <v>181.3</v>
      </c>
      <c r="CH6" s="22">
        <f t="shared" si="9"/>
        <v>181.71</v>
      </c>
      <c r="CI6" s="22">
        <f t="shared" si="9"/>
        <v>188.51</v>
      </c>
      <c r="CJ6" s="22">
        <f t="shared" si="9"/>
        <v>189.43</v>
      </c>
      <c r="CK6" s="21" t="str">
        <f>IF(CK7="","",IF(CK7="-","【-】","【"&amp;SUBSTITUTE(TEXT(CK7,"#,##0.00"),"-","△")&amp;"】"))</f>
        <v>【177.56】</v>
      </c>
      <c r="CL6" s="22">
        <f>IF(CL7="",NA(),CL7)</f>
        <v>38.44</v>
      </c>
      <c r="CM6" s="22">
        <f t="shared" ref="CM6:CU6" si="10">IF(CM7="",NA(),CM7)</f>
        <v>36.549999999999997</v>
      </c>
      <c r="CN6" s="22">
        <f t="shared" si="10"/>
        <v>36.200000000000003</v>
      </c>
      <c r="CO6" s="22">
        <f t="shared" si="10"/>
        <v>35.46</v>
      </c>
      <c r="CP6" s="22">
        <f t="shared" si="10"/>
        <v>35.6</v>
      </c>
      <c r="CQ6" s="22">
        <f t="shared" si="10"/>
        <v>55.14</v>
      </c>
      <c r="CR6" s="22">
        <f t="shared" si="10"/>
        <v>55.89</v>
      </c>
      <c r="CS6" s="22">
        <f t="shared" si="10"/>
        <v>55.72</v>
      </c>
      <c r="CT6" s="22">
        <f t="shared" si="10"/>
        <v>55.31</v>
      </c>
      <c r="CU6" s="22">
        <f t="shared" si="10"/>
        <v>55.14</v>
      </c>
      <c r="CV6" s="21" t="str">
        <f>IF(CV7="","",IF(CV7="-","【-】","【"&amp;SUBSTITUTE(TEXT(CV7,"#,##0.00"),"-","△")&amp;"】"))</f>
        <v>【59.81】</v>
      </c>
      <c r="CW6" s="22">
        <f>IF(CW7="",NA(),CW7)</f>
        <v>85.72</v>
      </c>
      <c r="CX6" s="22">
        <f t="shared" ref="CX6:DF6" si="11">IF(CX7="",NA(),CX7)</f>
        <v>88.38</v>
      </c>
      <c r="CY6" s="22">
        <f t="shared" si="11"/>
        <v>86.01</v>
      </c>
      <c r="CZ6" s="22">
        <f t="shared" si="11"/>
        <v>85.31</v>
      </c>
      <c r="DA6" s="22">
        <f t="shared" si="11"/>
        <v>83.89</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50.84</v>
      </c>
      <c r="DI6" s="22">
        <f t="shared" ref="DI6:DQ6" si="12">IF(DI7="",NA(),DI7)</f>
        <v>52.23</v>
      </c>
      <c r="DJ6" s="22">
        <f t="shared" si="12"/>
        <v>53.71</v>
      </c>
      <c r="DK6" s="22">
        <f t="shared" si="12"/>
        <v>55.26</v>
      </c>
      <c r="DL6" s="22">
        <f t="shared" si="12"/>
        <v>56.67</v>
      </c>
      <c r="DM6" s="22">
        <f t="shared" si="12"/>
        <v>49.92</v>
      </c>
      <c r="DN6" s="22">
        <f t="shared" si="12"/>
        <v>50.63</v>
      </c>
      <c r="DO6" s="22">
        <f t="shared" si="12"/>
        <v>51.29</v>
      </c>
      <c r="DP6" s="22">
        <f t="shared" si="12"/>
        <v>52.2</v>
      </c>
      <c r="DQ6" s="22">
        <f t="shared" si="12"/>
        <v>52.7</v>
      </c>
      <c r="DR6" s="21" t="str">
        <f>IF(DR7="","",IF(DR7="-","【-】","【"&amp;SUBSTITUTE(TEXT(DR7,"#,##0.00"),"-","△")&amp;"】"))</f>
        <v>【52.02】</v>
      </c>
      <c r="DS6" s="22">
        <f>IF(DS7="",NA(),DS7)</f>
        <v>15.41</v>
      </c>
      <c r="DT6" s="22">
        <f t="shared" ref="DT6:EB6" si="13">IF(DT7="",NA(),DT7)</f>
        <v>15.42</v>
      </c>
      <c r="DU6" s="22">
        <f t="shared" si="13"/>
        <v>18.55</v>
      </c>
      <c r="DV6" s="22">
        <f t="shared" si="13"/>
        <v>20.16</v>
      </c>
      <c r="DW6" s="22">
        <f t="shared" si="13"/>
        <v>18.13</v>
      </c>
      <c r="DX6" s="22">
        <f t="shared" si="13"/>
        <v>16.88</v>
      </c>
      <c r="DY6" s="22">
        <f t="shared" si="13"/>
        <v>18.28</v>
      </c>
      <c r="DZ6" s="22">
        <f t="shared" si="13"/>
        <v>19.61</v>
      </c>
      <c r="EA6" s="22">
        <f t="shared" si="13"/>
        <v>20.73</v>
      </c>
      <c r="EB6" s="22">
        <f t="shared" si="13"/>
        <v>22.86</v>
      </c>
      <c r="EC6" s="21" t="str">
        <f>IF(EC7="","",IF(EC7="-","【-】","【"&amp;SUBSTITUTE(TEXT(EC7,"#,##0.00"),"-","△")&amp;"】"))</f>
        <v>【25.37】</v>
      </c>
      <c r="ED6" s="22">
        <f>IF(ED7="",NA(),ED7)</f>
        <v>0.67</v>
      </c>
      <c r="EE6" s="22">
        <f t="shared" ref="EE6:EM6" si="14">IF(EE7="",NA(),EE7)</f>
        <v>0.2</v>
      </c>
      <c r="EF6" s="22">
        <f t="shared" si="14"/>
        <v>0.27</v>
      </c>
      <c r="EG6" s="22">
        <f t="shared" si="14"/>
        <v>0.03</v>
      </c>
      <c r="EH6" s="22">
        <f t="shared" si="14"/>
        <v>0.16</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234451</v>
      </c>
      <c r="D7" s="24">
        <v>46</v>
      </c>
      <c r="E7" s="24">
        <v>1</v>
      </c>
      <c r="F7" s="24">
        <v>0</v>
      </c>
      <c r="G7" s="24">
        <v>1</v>
      </c>
      <c r="H7" s="24" t="s">
        <v>93</v>
      </c>
      <c r="I7" s="24" t="s">
        <v>94</v>
      </c>
      <c r="J7" s="24" t="s">
        <v>95</v>
      </c>
      <c r="K7" s="24" t="s">
        <v>96</v>
      </c>
      <c r="L7" s="24" t="s">
        <v>97</v>
      </c>
      <c r="M7" s="24" t="s">
        <v>98</v>
      </c>
      <c r="N7" s="25" t="s">
        <v>99</v>
      </c>
      <c r="O7" s="25">
        <v>77.290000000000006</v>
      </c>
      <c r="P7" s="25">
        <v>100</v>
      </c>
      <c r="Q7" s="25">
        <v>2954</v>
      </c>
      <c r="R7" s="25">
        <v>16017</v>
      </c>
      <c r="S7" s="25">
        <v>38.229999999999997</v>
      </c>
      <c r="T7" s="25">
        <v>418.96</v>
      </c>
      <c r="U7" s="25">
        <v>15962</v>
      </c>
      <c r="V7" s="25">
        <v>40.1</v>
      </c>
      <c r="W7" s="25">
        <v>398.05</v>
      </c>
      <c r="X7" s="25">
        <v>101.75</v>
      </c>
      <c r="Y7" s="25">
        <v>104.67</v>
      </c>
      <c r="Z7" s="25">
        <v>104.99</v>
      </c>
      <c r="AA7" s="25">
        <v>103.17</v>
      </c>
      <c r="AB7" s="25">
        <v>103.17</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240.07</v>
      </c>
      <c r="AU7" s="25">
        <v>329.04</v>
      </c>
      <c r="AV7" s="25">
        <v>406.27</v>
      </c>
      <c r="AW7" s="25">
        <v>488.85</v>
      </c>
      <c r="AX7" s="25">
        <v>475.3</v>
      </c>
      <c r="AY7" s="25">
        <v>379.08</v>
      </c>
      <c r="AZ7" s="25">
        <v>367.55</v>
      </c>
      <c r="BA7" s="25">
        <v>378.56</v>
      </c>
      <c r="BB7" s="25">
        <v>364.46</v>
      </c>
      <c r="BC7" s="25">
        <v>338.89</v>
      </c>
      <c r="BD7" s="25">
        <v>243.36</v>
      </c>
      <c r="BE7" s="25">
        <v>302.58</v>
      </c>
      <c r="BF7" s="25">
        <v>359.07</v>
      </c>
      <c r="BG7" s="25">
        <v>313.20999999999998</v>
      </c>
      <c r="BH7" s="25">
        <v>347.77</v>
      </c>
      <c r="BI7" s="25">
        <v>275.36</v>
      </c>
      <c r="BJ7" s="25">
        <v>398.98</v>
      </c>
      <c r="BK7" s="25">
        <v>418.68</v>
      </c>
      <c r="BL7" s="25">
        <v>395.68</v>
      </c>
      <c r="BM7" s="25">
        <v>403.72</v>
      </c>
      <c r="BN7" s="25">
        <v>400.21</v>
      </c>
      <c r="BO7" s="25">
        <v>265.93</v>
      </c>
      <c r="BP7" s="25">
        <v>85.06</v>
      </c>
      <c r="BQ7" s="25">
        <v>75.599999999999994</v>
      </c>
      <c r="BR7" s="25">
        <v>88.34</v>
      </c>
      <c r="BS7" s="25">
        <v>72.47</v>
      </c>
      <c r="BT7" s="25">
        <v>86.26</v>
      </c>
      <c r="BU7" s="25">
        <v>98.64</v>
      </c>
      <c r="BV7" s="25">
        <v>94.78</v>
      </c>
      <c r="BW7" s="25">
        <v>97.59</v>
      </c>
      <c r="BX7" s="25">
        <v>92.17</v>
      </c>
      <c r="BY7" s="25">
        <v>92.83</v>
      </c>
      <c r="BZ7" s="25">
        <v>97.82</v>
      </c>
      <c r="CA7" s="25">
        <v>226.97</v>
      </c>
      <c r="CB7" s="25">
        <v>218.94</v>
      </c>
      <c r="CC7" s="25">
        <v>216.87</v>
      </c>
      <c r="CD7" s="25">
        <v>226.19</v>
      </c>
      <c r="CE7" s="25">
        <v>222.41</v>
      </c>
      <c r="CF7" s="25">
        <v>178.92</v>
      </c>
      <c r="CG7" s="25">
        <v>181.3</v>
      </c>
      <c r="CH7" s="25">
        <v>181.71</v>
      </c>
      <c r="CI7" s="25">
        <v>188.51</v>
      </c>
      <c r="CJ7" s="25">
        <v>189.43</v>
      </c>
      <c r="CK7" s="25">
        <v>177.56</v>
      </c>
      <c r="CL7" s="25">
        <v>38.44</v>
      </c>
      <c r="CM7" s="25">
        <v>36.549999999999997</v>
      </c>
      <c r="CN7" s="25">
        <v>36.200000000000003</v>
      </c>
      <c r="CO7" s="25">
        <v>35.46</v>
      </c>
      <c r="CP7" s="25">
        <v>35.6</v>
      </c>
      <c r="CQ7" s="25">
        <v>55.14</v>
      </c>
      <c r="CR7" s="25">
        <v>55.89</v>
      </c>
      <c r="CS7" s="25">
        <v>55.72</v>
      </c>
      <c r="CT7" s="25">
        <v>55.31</v>
      </c>
      <c r="CU7" s="25">
        <v>55.14</v>
      </c>
      <c r="CV7" s="25">
        <v>59.81</v>
      </c>
      <c r="CW7" s="25">
        <v>85.72</v>
      </c>
      <c r="CX7" s="25">
        <v>88.38</v>
      </c>
      <c r="CY7" s="25">
        <v>86.01</v>
      </c>
      <c r="CZ7" s="25">
        <v>85.31</v>
      </c>
      <c r="DA7" s="25">
        <v>83.89</v>
      </c>
      <c r="DB7" s="25">
        <v>81.39</v>
      </c>
      <c r="DC7" s="25">
        <v>81.27</v>
      </c>
      <c r="DD7" s="25">
        <v>81.260000000000005</v>
      </c>
      <c r="DE7" s="25">
        <v>80.36</v>
      </c>
      <c r="DF7" s="25">
        <v>80.13</v>
      </c>
      <c r="DG7" s="25">
        <v>89.42</v>
      </c>
      <c r="DH7" s="25">
        <v>50.84</v>
      </c>
      <c r="DI7" s="25">
        <v>52.23</v>
      </c>
      <c r="DJ7" s="25">
        <v>53.71</v>
      </c>
      <c r="DK7" s="25">
        <v>55.26</v>
      </c>
      <c r="DL7" s="25">
        <v>56.67</v>
      </c>
      <c r="DM7" s="25">
        <v>49.92</v>
      </c>
      <c r="DN7" s="25">
        <v>50.63</v>
      </c>
      <c r="DO7" s="25">
        <v>51.29</v>
      </c>
      <c r="DP7" s="25">
        <v>52.2</v>
      </c>
      <c r="DQ7" s="25">
        <v>52.7</v>
      </c>
      <c r="DR7" s="25">
        <v>52.02</v>
      </c>
      <c r="DS7" s="25">
        <v>15.41</v>
      </c>
      <c r="DT7" s="25">
        <v>15.42</v>
      </c>
      <c r="DU7" s="25">
        <v>18.55</v>
      </c>
      <c r="DV7" s="25">
        <v>20.16</v>
      </c>
      <c r="DW7" s="25">
        <v>18.13</v>
      </c>
      <c r="DX7" s="25">
        <v>16.88</v>
      </c>
      <c r="DY7" s="25">
        <v>18.28</v>
      </c>
      <c r="DZ7" s="25">
        <v>19.61</v>
      </c>
      <c r="EA7" s="25">
        <v>20.73</v>
      </c>
      <c r="EB7" s="25">
        <v>22.86</v>
      </c>
      <c r="EC7" s="25">
        <v>25.37</v>
      </c>
      <c r="ED7" s="25">
        <v>0.67</v>
      </c>
      <c r="EE7" s="25">
        <v>0.2</v>
      </c>
      <c r="EF7" s="25">
        <v>0.27</v>
      </c>
      <c r="EG7" s="25">
        <v>0.03</v>
      </c>
      <c r="EH7" s="25">
        <v>0.16</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2025-01-24T06:50:46Z</dcterms:created>
  <dcterms:modified xsi:type="dcterms:W3CDTF">2025-02-12T05:58:00Z</dcterms:modified>
  <cp:category/>
</cp:coreProperties>
</file>