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6 漁業集落排水\"/>
    </mc:Choice>
  </mc:AlternateContent>
  <xr:revisionPtr revIDLastSave="0" documentId="13_ncr:1_{0435CF71-9669-42CC-BA9D-74D1A6C2B506}" xr6:coauthVersionLast="47" xr6:coauthVersionMax="47" xr10:uidLastSave="{00000000-0000-0000-0000-000000000000}"/>
  <workbookProtection workbookAlgorithmName="SHA-512" workbookHashValue="9ANukA14IQE+csNNQKG1ZPYoTQasOKE/O3SienXa1pNB1Jec4pfTnI1UV1zFcqmvjI1U5MY3iNIvK9eIQQQQ6A==" workbookSaltValue="5tMwy4viwh9ORQbsC3OFqw=="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G85" i="4"/>
  <c r="F85" i="4"/>
  <c r="I10" i="4"/>
  <c r="I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<sst xmlns="http://schemas.openxmlformats.org/spreadsheetml/2006/main" count="319" uniqueCount="115">
  <si>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</si>
  <si>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</si>
  <si>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</si>
  <si>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</si>
  <si>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</si>
  <si>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</si>
  <si>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</si>
  <si>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</si>
  <si>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</si>
  <si>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</si>
  <si>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</si>
  <si>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</si>
  <si>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</si>
  <si>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</si>
  <si>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</si>
  <si>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</si>
  <si>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</si>
  <si>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</si>
  <si>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</si>
  <si>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</si>
  <si>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</si>
  <si>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</si>
  <si>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</si>
  <si>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</si>
  <si>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</si>
  <si>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</si>
  <si>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</si>
  <si>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</si>
  <si>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</si>
  <si>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</si>
  <si>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</si>
  <si>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</si>
  <si>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</si>
  <si>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</si>
  <si>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</si>
  <si>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</si>
  <si>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</si>
  <si>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</si>
  <si>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</si>
  <si>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</si>
  <si>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</si>
  <si>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</si>
  <si>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</si>
  <si>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</si>
  <si>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</si>
  <si>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</si>
  <si>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</si>
  <si>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</si>
  <si>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</si>
  <si>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</si>
  <si>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</si>
  <si>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</si>
  <si>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</si>
  <si>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</si>
  <si>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</si>
  <si>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</si>
  <si>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</si>
  <si>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</si>
  <si>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</si>
  <si>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</si>
  <si>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</si>
  <si>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</si>
  <si>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</si>
  <si>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</si>
  <si>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</si>
  <si>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</si>
  <si>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</si>
  <si>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</si>
  <si>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</si>
  <si>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</si>
  <si>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</si>
  <si>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</si>
  <si>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</si>
  <si>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</si>
  <si>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</si>
  <si>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</si>
  <si>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</si>
  <si>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</si>
  <si>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</si>
  <si>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</si>
  <si>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</si>
  <si>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</si>
  <si>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</si>
  <si>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</si>
  <si>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</si>
  <si>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</si>
  <si>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</si>
  <si>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</si>
  <si>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</si>
  <si>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</si>
  <si>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</si>
  <si>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</si>
  <si>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</si>
  <si>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</si>
  <si>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</si>
  <si>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南知多町</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</si>
  <si>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</si>
  <si>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</si>
  <si>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</si>
  <si>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</si>
  <si>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</si>
  <si>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</si>
  <si>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</si>
  <si>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</si>
  <si>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</si>
  <si>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</si>
  <si>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</si>
  <si>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</si>
  <si>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</si>
  <si>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</si>
  <si>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</si>
  <si>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</si>
  <si>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①有形固定資産減価償却率は、類似団体を大きく下回り、老朽化の度合いが低いことを示しています。今後は経年状況への注視が必要です。
②管渠老朽化率は、供用開始が平成15年であり、法定耐用年数を超えた管渠がないため、0％になっています。
③②のような状況のため、更新した管渠がなく、0％となっています。
今後は、更新・維持管理計画を策定し、効率的な更新・維持管理を行っていく必要があります。</t>
    <rPh sb="73" eb="77">
      <t>キョウヨウカイシ</t>
    </rPh>
    <rPh sb="78" eb="80">
      <t>ヘイセイ</t>
    </rPh>
    <rPh sb="82" eb="83">
      <t>ネン</t>
    </rPh>
    <rPh sb="87" eb="93">
      <t>ホウテイタイヨウネンスウ</t>
    </rPh>
    <rPh sb="94" eb="95">
      <t>コ</t>
    </rPh>
    <rPh sb="97" eb="99">
      <t>カンキョ</t>
    </rPh>
    <rPh sb="122" eb="124">
      <t>ジョウキョウ</t>
    </rPh>
    <rPh sb="128" eb="130">
      <t>コウシン</t>
    </rPh>
    <rPh sb="132" eb="134">
      <t>カンキョ</t>
    </rPh>
    <rPh sb="149" eb="151">
      <t>コンゴ</t>
    </rPh>
    <rPh sb="163" eb="165">
      <t>サクテイ</t>
    </rPh>
    <rPh sb="167" eb="170">
      <t>コウリツテキ</t>
    </rPh>
    <rPh sb="171" eb="173">
      <t>コウシン</t>
    </rPh>
    <rPh sb="174" eb="178">
      <t>イジカンリ</t>
    </rPh>
    <rPh sb="179" eb="180">
      <t>オコナ</t>
    </rPh>
    <rPh sb="184" eb="186">
      <t>ヒツヨウ</t>
    </rPh>
    <phoneticPr fontId="4"/>
  </si>
  <si>
    <r>
      <t>令和5年度より地方公営企業法を適用し初めての決算分析となります。この法適用により各指標の算出方法が変わったため、経年の状況は表示されません。本年度は各指標による状況の把握・類似団体平均との比較により、事業の経営状況を分析します。
①経常収支比率は100％を上回り、②累積欠損金比率は営業損益が発生しなかったため0％でした。単年度収支は黒字であり、使用料収入や一般会計からの補助金等により事業費用を賄えています。
③</t>
    </r>
    <r>
      <rPr>
        <sz val="11"/>
        <rFont val="ＭＳ ゴシック"/>
        <family val="3"/>
        <charset val="128"/>
      </rPr>
      <t>流動比率は100％を上回り、短期的債務に対する支払能力を有している状況です。④企業債残高対事業規模比率は0％となっています。これは、企業債残高に対する一般会計負担額が100％になっているためです。</t>
    </r>
    <r>
      <rPr>
        <sz val="11"/>
        <color theme="1"/>
        <rFont val="ＭＳ ゴシック"/>
        <family val="3"/>
        <charset val="128"/>
      </rPr>
      <t xml:space="preserve">⑤経費回収率は100％を大きく下回る59.82％であり、使用料で回収すべき経費を使用料で賄えておらず、他の財源により賄うことができているという状況です。③④⑤の経営に関する指標が悪い方向にあるのは、共通して、使用料収入のみでは費用を賄えず、一般会計からの補助金等により事業運営していることが主な理由です。
</t>
    </r>
    <r>
      <rPr>
        <sz val="11"/>
        <rFont val="ＭＳ ゴシック"/>
        <family val="3"/>
        <charset val="128"/>
      </rPr>
      <t>⑥汚水処理原価は減価償却費等の算定が可能になったため、類似団体よりも低い224.02円となっていることを把握することができました。</t>
    </r>
    <r>
      <rPr>
        <sz val="11"/>
        <color theme="1"/>
        <rFont val="ＭＳ ゴシック"/>
        <family val="3"/>
        <charset val="128"/>
      </rPr>
      <t>⑦類似団体と比較し、高い状態になっており、適切な施設規模になっています。⑧水洗化率は類似団体平均値を上回っていますが、100％未満であるため、接続推進等の取り組みを実施し、100％を目指します。</t>
    </r>
    <rPh sb="186" eb="189">
      <t>ホジョキン</t>
    </rPh>
    <rPh sb="217" eb="219">
      <t>ウワマワ</t>
    </rPh>
    <rPh sb="235" eb="236">
      <t>ユウ</t>
    </rPh>
    <rPh sb="240" eb="242">
      <t>ジョウキョウ</t>
    </rPh>
    <rPh sb="279" eb="280">
      <t>タイ</t>
    </rPh>
    <rPh sb="282" eb="289">
      <t>イッパンカイケイフタンガク</t>
    </rPh>
    <rPh sb="345" eb="348">
      <t>シヨウリョウ</t>
    </rPh>
    <rPh sb="349" eb="350">
      <t>マカナ</t>
    </rPh>
    <rPh sb="363" eb="364">
      <t>マカナ</t>
    </rPh>
    <rPh sb="376" eb="378">
      <t>ジョウキョウ</t>
    </rPh>
    <rPh sb="432" eb="435">
      <t>ホジョキン</t>
    </rPh>
    <rPh sb="435" eb="436">
      <t>ナド</t>
    </rPh>
    <rPh sb="492" eb="493">
      <t>ヒク</t>
    </rPh>
    <rPh sb="500" eb="501">
      <t>エン</t>
    </rPh>
    <rPh sb="510" eb="512">
      <t>ハアク</t>
    </rPh>
    <rPh sb="524" eb="528">
      <t>ルイジダンタイ</t>
    </rPh>
    <rPh sb="529" eb="531">
      <t>ヒカク</t>
    </rPh>
    <rPh sb="533" eb="534">
      <t>タカ</t>
    </rPh>
    <rPh sb="535" eb="537">
      <t>ジョウタイ</t>
    </rPh>
    <rPh sb="573" eb="575">
      <t>ウワマワ</t>
    </rPh>
    <rPh sb="586" eb="588">
      <t>ミマン</t>
    </rPh>
    <rPh sb="614" eb="616">
      <t>メザ</t>
    </rPh>
    <phoneticPr fontId="4"/>
  </si>
  <si>
    <t>令和5年度は法適用により減価償却費等の事業費用を正確に算定できるようになり、経営状況についてより正確に把握することができました。
現在の漁業集落排水事業については、施設等の整備も完了しており、接続される予定戸数も少ないため、今後の使用料収入の大幅な増加は見込めない状況です。このような状況のため、今後の経営状況は悪化することが予想されます。経営状況の改善のため、適正な料金収入の確保及び経費削減を図り、経営状況の改善に努めていきます。</t>
    <rPh sb="27" eb="29">
      <t>サンテイ</t>
    </rPh>
    <rPh sb="38" eb="40">
      <t>ケイエイ</t>
    </rPh>
    <rPh sb="40" eb="42">
      <t>ジョウキョウ</t>
    </rPh>
    <rPh sb="48" eb="50">
      <t>セイカク</t>
    </rPh>
    <rPh sb="51" eb="53">
      <t>ハアク</t>
    </rPh>
    <rPh sb="65" eb="67">
      <t>ゲンザイ</t>
    </rPh>
    <rPh sb="68" eb="76">
      <t>ギョギョウシュウラクハイスイジギョウ</t>
    </rPh>
    <rPh sb="82" eb="85">
      <t>シセツトウ</t>
    </rPh>
    <rPh sb="86" eb="88">
      <t>セイビ</t>
    </rPh>
    <rPh sb="89" eb="91">
      <t>カンリョウ</t>
    </rPh>
    <rPh sb="101" eb="103">
      <t>ヨテイ</t>
    </rPh>
    <rPh sb="103" eb="105">
      <t>コスウ</t>
    </rPh>
    <rPh sb="106" eb="107">
      <t>スク</t>
    </rPh>
    <rPh sb="112" eb="114">
      <t>コンゴ</t>
    </rPh>
    <rPh sb="115" eb="120">
      <t>シヨウリョウシュウニュウ</t>
    </rPh>
    <rPh sb="121" eb="123">
      <t>オオハバ</t>
    </rPh>
    <rPh sb="124" eb="126">
      <t>ゾウカ</t>
    </rPh>
    <rPh sb="127" eb="129">
      <t>ミコ</t>
    </rPh>
    <rPh sb="132" eb="134">
      <t>ジョウキョウ</t>
    </rPh>
    <rPh sb="142" eb="144">
      <t>ジョウキョウ</t>
    </rPh>
    <rPh sb="148" eb="150">
      <t>コンゴ</t>
    </rPh>
    <rPh sb="151" eb="155">
      <t>ケイエイジョウキョウ</t>
    </rPh>
    <rPh sb="156" eb="158">
      <t>アッカ</t>
    </rPh>
    <rPh sb="163" eb="165">
      <t>ヨソウ</t>
    </rPh>
    <rPh sb="170" eb="174">
      <t>ケイエイジョウキョウ</t>
    </rPh>
    <rPh sb="175" eb="177">
      <t>カイゼン</t>
    </rPh>
    <rPh sb="181" eb="183">
      <t>テキセイ</t>
    </rPh>
    <rPh sb="184" eb="188">
      <t>リョウキンシュウニュウ</t>
    </rPh>
    <rPh sb="189" eb="191">
      <t>カクホ</t>
    </rPh>
    <rPh sb="191" eb="192">
      <t>オヨ</t>
    </rPh>
    <rPh sb="193" eb="197">
      <t>ケイヒサクゲン</t>
    </rPh>
    <rPh sb="198" eb="199">
      <t>ハカ</t>
    </rPh>
    <rPh sb="201" eb="205">
      <t>ケイエイジョウキョウ</t>
    </rPh>
    <rPh sb="206" eb="208">
      <t>カイゼン</t>
    </rPh>
    <rPh sb="209" eb="21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</si>
</sst>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597-4CD6-9080-CBD31662307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597-4CD6-9080-CBD31662307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44.89</c:v>
                </c:pt>
              </c:numCache>
            </c:numRef>
          </c:val>
          <c:extLst>
            <c:ext xmlns:c16="http://schemas.microsoft.com/office/drawing/2014/chart" uri="{C3380CC4-5D6E-409C-BE32-E72D297353CC}">
              <c16:uniqueId val="{00000000-AD37-4AB9-A4D5-95BBFF899A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26.12</c:v>
                </c:pt>
              </c:numCache>
            </c:numRef>
          </c:val>
          <c:smooth val="0"/>
          <c:extLst>
            <c:ext xmlns:c16="http://schemas.microsoft.com/office/drawing/2014/chart" uri="{C3380CC4-5D6E-409C-BE32-E72D297353CC}">
              <c16:uniqueId val="{00000001-AD37-4AB9-A4D5-95BBFF899A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97.49</c:v>
                </c:pt>
              </c:numCache>
            </c:numRef>
          </c:val>
          <c:extLst>
            <c:ext xmlns:c16="http://schemas.microsoft.com/office/drawing/2014/chart" uri="{C3380CC4-5D6E-409C-BE32-E72D297353CC}">
              <c16:uniqueId val="{00000000-71BA-472B-9177-767B1737A7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78.55</c:v>
                </c:pt>
              </c:numCache>
            </c:numRef>
          </c:val>
          <c:smooth val="0"/>
          <c:extLst>
            <c:ext xmlns:c16="http://schemas.microsoft.com/office/drawing/2014/chart" uri="{C3380CC4-5D6E-409C-BE32-E72D297353CC}">
              <c16:uniqueId val="{00000001-71BA-472B-9177-767B1737A7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105.62</c:v>
                </c:pt>
              </c:numCache>
            </c:numRef>
          </c:val>
          <c:extLst>
            <c:ext xmlns:c16="http://schemas.microsoft.com/office/drawing/2014/chart" uri="{C3380CC4-5D6E-409C-BE32-E72D297353CC}">
              <c16:uniqueId val="{00000000-72C3-4E8A-856A-059BB8AFCD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105.98</c:v>
                </c:pt>
              </c:numCache>
            </c:numRef>
          </c:val>
          <c:smooth val="0"/>
          <c:extLst>
            <c:ext xmlns:c16="http://schemas.microsoft.com/office/drawing/2014/chart" uri="{C3380CC4-5D6E-409C-BE32-E72D297353CC}">
              <c16:uniqueId val="{00000001-72C3-4E8A-856A-059BB8AFCD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5.58</c:v>
                </c:pt>
              </c:numCache>
            </c:numRef>
          </c:val>
          <c:extLst>
            <c:ext xmlns:c16="http://schemas.microsoft.com/office/drawing/2014/chart" uri="{C3380CC4-5D6E-409C-BE32-E72D297353CC}">
              <c16:uniqueId val="{00000000-2293-422A-BEDC-2B04CDEED4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28.31</c:v>
                </c:pt>
              </c:numCache>
            </c:numRef>
          </c:val>
          <c:smooth val="0"/>
          <c:extLst>
            <c:ext xmlns:c16="http://schemas.microsoft.com/office/drawing/2014/chart" uri="{C3380CC4-5D6E-409C-BE32-E72D297353CC}">
              <c16:uniqueId val="{00000001-2293-422A-BEDC-2B04CDEED4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5AF-473F-B0F0-7552E5D548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5AF-473F-B0F0-7552E5D548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B30-4C65-964F-B4A878C6BF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181.51</c:v>
                </c:pt>
              </c:numCache>
            </c:numRef>
          </c:val>
          <c:smooth val="0"/>
          <c:extLst>
            <c:ext xmlns:c16="http://schemas.microsoft.com/office/drawing/2014/chart" uri="{C3380CC4-5D6E-409C-BE32-E72D297353CC}">
              <c16:uniqueId val="{00000001-3B30-4C65-964F-B4A878C6BF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107.78</c:v>
                </c:pt>
              </c:numCache>
            </c:numRef>
          </c:val>
          <c:extLst>
            <c:ext xmlns:c16="http://schemas.microsoft.com/office/drawing/2014/chart" uri="{C3380CC4-5D6E-409C-BE32-E72D297353CC}">
              <c16:uniqueId val="{00000000-90A3-4339-893A-923BFF53A5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69.819999999999993</c:v>
                </c:pt>
              </c:numCache>
            </c:numRef>
          </c:val>
          <c:smooth val="0"/>
          <c:extLst>
            <c:ext xmlns:c16="http://schemas.microsoft.com/office/drawing/2014/chart" uri="{C3380CC4-5D6E-409C-BE32-E72D297353CC}">
              <c16:uniqueId val="{00000001-90A3-4339-893A-923BFF53A5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83D-4336-9465-49673C0BE6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1149.7</c:v>
                </c:pt>
              </c:numCache>
            </c:numRef>
          </c:val>
          <c:smooth val="0"/>
          <c:extLst>
            <c:ext xmlns:c16="http://schemas.microsoft.com/office/drawing/2014/chart" uri="{C3380CC4-5D6E-409C-BE32-E72D297353CC}">
              <c16:uniqueId val="{00000001-F83D-4336-9465-49673C0BE6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59.82</c:v>
                </c:pt>
              </c:numCache>
            </c:numRef>
          </c:val>
          <c:extLst>
            <c:ext xmlns:c16="http://schemas.microsoft.com/office/drawing/2014/chart" uri="{C3380CC4-5D6E-409C-BE32-E72D297353CC}">
              <c16:uniqueId val="{00000000-E8F4-4C32-998C-07C050E602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35.96</c:v>
                </c:pt>
              </c:numCache>
            </c:numRef>
          </c:val>
          <c:smooth val="0"/>
          <c:extLst>
            <c:ext xmlns:c16="http://schemas.microsoft.com/office/drawing/2014/chart" uri="{C3380CC4-5D6E-409C-BE32-E72D297353CC}">
              <c16:uniqueId val="{00000001-E8F4-4C32-998C-07C050E602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224.02</c:v>
                </c:pt>
              </c:numCache>
            </c:numRef>
          </c:val>
          <c:extLst>
            <c:ext xmlns:c16="http://schemas.microsoft.com/office/drawing/2014/chart" uri="{C3380CC4-5D6E-409C-BE32-E72D297353CC}">
              <c16:uniqueId val="{00000000-0078-44FA-A6D7-A6ABF950EE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481.96</c:v>
                </c:pt>
              </c:numCache>
            </c:numRef>
          </c:val>
          <c:smooth val="0"/>
          <c:extLst>
            <c:ext xmlns:c16="http://schemas.microsoft.com/office/drawing/2014/chart" uri="{C3380CC4-5D6E-409C-BE32-E72D297353CC}">
              <c16:uniqueId val="{00000001-0078-44FA-A6D7-A6ABF950EE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南知多町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H2</v>
      </c>
      <c r="X8" s="64"/>
      <c r="Y8" s="64"/>
      <c r="Z8" s="64"/>
      <c r="AA8" s="64"/>
      <c r="AB8" s="64"/>
      <c r="AC8" s="64"/>
      <c r="AD8" s="65" t="str">
        <f>データ!$M$6</f>
        <v>非設置</v>
      </c>
      <c r="AE8" s="65"/>
      <c r="AF8" s="65"/>
      <c r="AG8" s="65"/>
      <c r="AH8" s="65"/>
      <c r="AI8" s="65"/>
      <c r="AJ8" s="65"/>
      <c r="AK8" s="3"/>
      <c r="AL8" s="45">
        <f>データ!S6</f>
        <v>16017</v>
      </c>
      <c r="AM8" s="45"/>
      <c r="AN8" s="45"/>
      <c r="AO8" s="45"/>
      <c r="AP8" s="45"/>
      <c r="AQ8" s="45"/>
      <c r="AR8" s="45"/>
      <c r="AS8" s="45"/>
      <c r="AT8" s="44">
        <f>データ!T6</f>
        <v>38.229999999999997</v>
      </c>
      <c r="AU8" s="44"/>
      <c r="AV8" s="44"/>
      <c r="AW8" s="44"/>
      <c r="AX8" s="44"/>
      <c r="AY8" s="44"/>
      <c r="AZ8" s="44"/>
      <c r="BA8" s="44"/>
      <c r="BB8" s="44">
        <f>データ!U6</f>
        <v>418.96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82.32</v>
      </c>
      <c r="J10" s="44"/>
      <c r="K10" s="44"/>
      <c r="L10" s="44"/>
      <c r="M10" s="44"/>
      <c r="N10" s="44"/>
      <c r="O10" s="44"/>
      <c r="P10" s="44">
        <f>データ!P6</f>
        <v>10.6</v>
      </c>
      <c r="Q10" s="44"/>
      <c r="R10" s="44"/>
      <c r="S10" s="44"/>
      <c r="T10" s="44"/>
      <c r="U10" s="44"/>
      <c r="V10" s="44"/>
      <c r="W10" s="44">
        <f>データ!Q6</f>
        <v>79.94</v>
      </c>
      <c r="X10" s="44"/>
      <c r="Y10" s="44"/>
      <c r="Z10" s="44"/>
      <c r="AA10" s="44"/>
      <c r="AB10" s="44"/>
      <c r="AC10" s="44"/>
      <c r="AD10" s="45">
        <f>データ!R6</f>
        <v>2700</v>
      </c>
      <c r="AE10" s="45"/>
      <c r="AF10" s="45"/>
      <c r="AG10" s="45"/>
      <c r="AH10" s="45"/>
      <c r="AI10" s="45"/>
      <c r="AJ10" s="45"/>
      <c r="AK10" s="2"/>
      <c r="AL10" s="45">
        <f>データ!V6</f>
        <v>1672</v>
      </c>
      <c r="AM10" s="45"/>
      <c r="AN10" s="45"/>
      <c r="AO10" s="45"/>
      <c r="AP10" s="45"/>
      <c r="AQ10" s="45"/>
      <c r="AR10" s="45"/>
      <c r="AS10" s="45"/>
      <c r="AT10" s="44">
        <f>データ!W6</f>
        <v>0.33</v>
      </c>
      <c r="AU10" s="44"/>
      <c r="AV10" s="44"/>
      <c r="AW10" s="44"/>
      <c r="AX10" s="44"/>
      <c r="AY10" s="44"/>
      <c r="AZ10" s="44"/>
      <c r="BA10" s="44"/>
      <c r="BB10" s="44">
        <f>データ!X6</f>
        <v>5066.67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Ens/RZ5VBySS/GYBy44I7RPCDg9osJJ+XlnBR/4RwTE+ZAqZM9f/TZwvrsZCDmkbzm1mybHUpPDoimA+MWw7SA==" saltValue="zdUFfebgV2DPaSLrkgpk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234451</v>
      </c>
      <c r="D6" s="19">
        <f t="shared" si="3"/>
        <v>46</v>
      </c>
      <c r="E6" s="19">
        <f t="shared" si="3"/>
        <v>17</v>
      </c>
      <c r="F6" s="19">
        <f t="shared" si="3"/>
        <v>6</v>
      </c>
      <c r="G6" s="19">
        <f t="shared" si="3"/>
        <v>0</v>
      </c>
      <c r="H6" s="19" t="str">
        <f t="shared" si="3"/>
        <v>愛知県　南知多町</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82.32</v>
      </c>
      <c r="P6" s="20">
        <f t="shared" si="3"/>
        <v>10.6</v>
      </c>
      <c r="Q6" s="20">
        <f t="shared" si="3"/>
        <v>79.94</v>
      </c>
      <c r="R6" s="20">
        <f t="shared" si="3"/>
        <v>2700</v>
      </c>
      <c r="S6" s="20">
        <f t="shared" si="3"/>
        <v>16017</v>
      </c>
      <c r="T6" s="20">
        <f t="shared" si="3"/>
        <v>38.229999999999997</v>
      </c>
      <c r="U6" s="20">
        <f t="shared" si="3"/>
        <v>418.96</v>
      </c>
      <c r="V6" s="20">
        <f t="shared" si="3"/>
        <v>1672</v>
      </c>
      <c r="W6" s="20">
        <f t="shared" si="3"/>
        <v>0.33</v>
      </c>
      <c r="X6" s="20">
        <f t="shared" si="3"/>
        <v>5066.67</v>
      </c>
      <c r="Y6" s="21" t="str">
        <f>IF(Y7="",NA(),Y7)</f>
        <v>-</v>
      </c>
      <c r="Z6" s="21" t="str">
        <f t="shared" ref="Z6:AH6" si="4">IF(Z7="",NA(),Z7)</f>
        <v>-</v>
      </c>
      <c r="AA6" s="21" t="str">
        <f t="shared" si="4"/>
        <v>-</v>
      </c>
      <c r="AB6" s="21" t="str">
        <f t="shared" si="4"/>
        <v>-</v>
      </c>
      <c r="AC6" s="21">
        <f t="shared" si="4"/>
        <v>105.62</v>
      </c>
      <c r="AD6" s="21" t="str">
        <f t="shared" si="4"/>
        <v>-</v>
      </c>
      <c r="AE6" s="21" t="str">
        <f t="shared" si="4"/>
        <v>-</v>
      </c>
      <c r="AF6" s="21" t="str">
        <f t="shared" si="4"/>
        <v>-</v>
      </c>
      <c r="AG6" s="21" t="str">
        <f t="shared" si="4"/>
        <v>-</v>
      </c>
      <c r="AH6" s="21">
        <f t="shared" si="4"/>
        <v>105.98</v>
      </c>
      <c r="AI6" s="20" t="str">
        <f>IF(AI7="","",IF(AI7="-","【-】","【"&amp;SUBSTITUTE(TEXT(AI7,"#,##0.00"),"-","△")&amp;"】"))</f>
        <v>【102.33】</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181.51</v>
      </c>
      <c r="AT6" s="20" t="str">
        <f>IF(AT7="","",IF(AT7="-","【-】","【"&amp;SUBSTITUTE(TEXT(AT7,"#,##0.00"),"-","△")&amp;"】"))</f>
        <v>【114.08】</v>
      </c>
      <c r="AU6" s="21" t="str">
        <f>IF(AU7="",NA(),AU7)</f>
        <v>-</v>
      </c>
      <c r="AV6" s="21" t="str">
        <f t="shared" ref="AV6:BD6" si="6">IF(AV7="",NA(),AV7)</f>
        <v>-</v>
      </c>
      <c r="AW6" s="21" t="str">
        <f t="shared" si="6"/>
        <v>-</v>
      </c>
      <c r="AX6" s="21" t="str">
        <f t="shared" si="6"/>
        <v>-</v>
      </c>
      <c r="AY6" s="21">
        <f t="shared" si="6"/>
        <v>107.78</v>
      </c>
      <c r="AZ6" s="21" t="str">
        <f t="shared" si="6"/>
        <v>-</v>
      </c>
      <c r="BA6" s="21" t="str">
        <f t="shared" si="6"/>
        <v>-</v>
      </c>
      <c r="BB6" s="21" t="str">
        <f t="shared" si="6"/>
        <v>-</v>
      </c>
      <c r="BC6" s="21" t="str">
        <f t="shared" si="6"/>
        <v>-</v>
      </c>
      <c r="BD6" s="21">
        <f t="shared" si="6"/>
        <v>69.819999999999993</v>
      </c>
      <c r="BE6" s="20" t="str">
        <f>IF(BE7="","",IF(BE7="-","【-】","【"&amp;SUBSTITUTE(TEXT(BE7,"#,##0.00"),"-","△")&amp;"】"))</f>
        <v>【68.63】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1149.7</v>
      </c>
      <c r="BP6" s="20" t="str">
        <f>IF(BP7="","",IF(BP7="-","【-】","【"&amp;SUBSTITUTE(TEXT(BP7,"#,##0.00"),"-","△")&amp;"】"))</f>
        <v>【1,069.89】</v>
      </c>
      <c r="BQ6" s="21" t="str">
        <f>IF(BQ7="",NA(),BQ7)</f>
        <v>-</v>
      </c>
      <c r="BR6" s="21" t="str">
        <f t="shared" ref="BR6:BZ6" si="8">IF(BR7="",NA(),BR7)</f>
        <v>-</v>
      </c>
      <c r="BS6" s="21" t="str">
        <f t="shared" si="8"/>
        <v>-</v>
      </c>
      <c r="BT6" s="21" t="str">
        <f t="shared" si="8"/>
        <v>-</v>
      </c>
      <c r="BU6" s="21">
        <f t="shared" si="8"/>
        <v>59.82</v>
      </c>
      <c r="BV6" s="21" t="str">
        <f t="shared" si="8"/>
        <v>-</v>
      </c>
      <c r="BW6" s="21" t="str">
        <f t="shared" si="8"/>
        <v>-</v>
      </c>
      <c r="BX6" s="21" t="str">
        <f t="shared" si="8"/>
        <v>-</v>
      </c>
      <c r="BY6" s="21" t="str">
        <f t="shared" si="8"/>
        <v>-</v>
      </c>
      <c r="BZ6" s="21">
        <f t="shared" si="8"/>
        <v>35.96</v>
      </c>
      <c r="CA6" s="20" t="str">
        <f>IF(CA7="","",IF(CA7="-","【-】","【"&amp;SUBSTITUTE(TEXT(CA7,"#,##0.00"),"-","△")&amp;"】"))</f>
        <v>【39.89】</v>
      </c>
      <c r="CB6" s="21" t="str">
        <f>IF(CB7="",NA(),CB7)</f>
        <v>-</v>
      </c>
      <c r="CC6" s="21" t="str">
        <f t="shared" ref="CC6:CK6" si="9">IF(CC7="",NA(),CC7)</f>
        <v>-</v>
      </c>
      <c r="CD6" s="21" t="str">
        <f t="shared" si="9"/>
        <v>-</v>
      </c>
      <c r="CE6" s="21" t="str">
        <f t="shared" si="9"/>
        <v>-</v>
      </c>
      <c r="CF6" s="21">
        <f t="shared" si="9"/>
        <v>224.02</v>
      </c>
      <c r="CG6" s="21" t="str">
        <f t="shared" si="9"/>
        <v>-</v>
      </c>
      <c r="CH6" s="21" t="str">
        <f t="shared" si="9"/>
        <v>-</v>
      </c>
      <c r="CI6" s="21" t="str">
        <f t="shared" si="9"/>
        <v>-</v>
      </c>
      <c r="CJ6" s="21" t="str">
        <f t="shared" si="9"/>
        <v>-</v>
      </c>
      <c r="CK6" s="21">
        <f t="shared" si="9"/>
        <v>481.96</v>
      </c>
      <c r="CL6" s="20" t="str">
        <f>IF(CL7="","",IF(CL7="-","【-】","【"&amp;SUBSTITUTE(TEXT(CL7,"#,##0.00"),"-","△")&amp;"】"))</f>
        <v>【426.52】</v>
      </c>
      <c r="CM6" s="21" t="str">
        <f>IF(CM7="",NA(),CM7)</f>
        <v>-</v>
      </c>
      <c r="CN6" s="21" t="str">
        <f t="shared" ref="CN6:CV6" si="10">IF(CN7="",NA(),CN7)</f>
        <v>-</v>
      </c>
      <c r="CO6" s="21" t="str">
        <f t="shared" si="10"/>
        <v>-</v>
      </c>
      <c r="CP6" s="21" t="str">
        <f t="shared" si="10"/>
        <v>-</v>
      </c>
      <c r="CQ6" s="21">
        <f t="shared" si="10"/>
        <v>44.89</v>
      </c>
      <c r="CR6" s="21" t="str">
        <f t="shared" si="10"/>
        <v>-</v>
      </c>
      <c r="CS6" s="21" t="str">
        <f t="shared" si="10"/>
        <v>-</v>
      </c>
      <c r="CT6" s="21" t="str">
        <f t="shared" si="10"/>
        <v>-</v>
      </c>
      <c r="CU6" s="21" t="str">
        <f t="shared" si="10"/>
        <v>-</v>
      </c>
      <c r="CV6" s="21">
        <f t="shared" si="10"/>
        <v>26.12</v>
      </c>
      <c r="CW6" s="20" t="str">
        <f>IF(CW7="","",IF(CW7="-","【-】","【"&amp;SUBSTITUTE(TEXT(CW7,"#,##0.00"),"-","△")&amp;"】"))</f>
        <v>【28.16】</v>
      </c>
      <c r="CX6" s="21" t="str">
        <f>IF(CX7="",NA(),CX7)</f>
        <v>-</v>
      </c>
      <c r="CY6" s="21" t="str">
        <f t="shared" ref="CY6:DG6" si="11">IF(CY7="",NA(),CY7)</f>
        <v>-</v>
      </c>
      <c r="CZ6" s="21" t="str">
        <f t="shared" si="11"/>
        <v>-</v>
      </c>
      <c r="DA6" s="21" t="str">
        <f t="shared" si="11"/>
        <v>-</v>
      </c>
      <c r="DB6" s="21">
        <f t="shared" si="11"/>
        <v>97.49</v>
      </c>
      <c r="DC6" s="21" t="str">
        <f t="shared" si="11"/>
        <v>-</v>
      </c>
      <c r="DD6" s="21" t="str">
        <f t="shared" si="11"/>
        <v>-</v>
      </c>
      <c r="DE6" s="21" t="str">
        <f t="shared" si="11"/>
        <v>-</v>
      </c>
      <c r="DF6" s="21" t="str">
        <f t="shared" si="11"/>
        <v>-</v>
      </c>
      <c r="DG6" s="21">
        <f t="shared" si="11"/>
        <v>78.55</v>
      </c>
      <c r="DH6" s="20" t="str">
        <f>IF(DH7="","",IF(DH7="-","【-】","【"&amp;SUBSTITUTE(TEXT(DH7,"#,##0.00"),"-","△")&amp;"】"))</f>
        <v>【80.73】</v>
      </c>
      <c r="DI6" s="21" t="str">
        <f>IF(DI7="",NA(),DI7)</f>
        <v>-</v>
      </c>
      <c r="DJ6" s="21" t="str">
        <f t="shared" ref="DJ6:DR6" si="12">IF(DJ7="",NA(),DJ7)</f>
        <v>-</v>
      </c>
      <c r="DK6" s="21" t="str">
        <f t="shared" si="12"/>
        <v>-</v>
      </c>
      <c r="DL6" s="21" t="str">
        <f t="shared" si="12"/>
        <v>-</v>
      </c>
      <c r="DM6" s="21">
        <f t="shared" si="12"/>
        <v>5.58</v>
      </c>
      <c r="DN6" s="21" t="str">
        <f t="shared" si="12"/>
        <v>-</v>
      </c>
      <c r="DO6" s="21" t="str">
        <f t="shared" si="12"/>
        <v>-</v>
      </c>
      <c r="DP6" s="21" t="str">
        <f t="shared" si="12"/>
        <v>-</v>
      </c>
      <c r="DQ6" s="21" t="str">
        <f t="shared" si="12"/>
        <v>-</v>
      </c>
      <c r="DR6" s="21">
        <f t="shared" si="12"/>
        <v>28.31</v>
      </c>
      <c r="DS6" s="20" t="str">
        <f>IF(DS7="","",IF(DS7="-","【-】","【"&amp;SUBSTITUTE(TEXT(DS7,"#,##0.00"),"-","△")&amp;"】"))</f>
        <v>【30.98】</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2">
      <c r="A7" s="14"/>
      <c r="B7" s="23">
        <v>2023</v>
      </c>
      <c r="C7" s="23">
        <v>234451</v>
      </c>
      <c r="D7" s="23">
        <v>46</v>
      </c>
      <c r="E7" s="23">
        <v>17</v>
      </c>
      <c r="F7" s="23">
        <v>6</v>
      </c>
      <c r="G7" s="23">
        <v>0</v>
      </c>
      <c r="H7" s="23" t="s">
        <v>95</v>
      </c>
      <c r="I7" s="23" t="s">
        <v>96</v>
      </c>
      <c r="J7" s="23" t="s">
        <v>97</v>
      </c>
      <c r="K7" s="23" t="s">
        <v>98</v>
      </c>
      <c r="L7" s="23" t="s">
        <v>99</v>
      </c>
      <c r="M7" s="23" t="s">
        <v>100</v>
      </c>
      <c r="N7" s="24" t="s">
        <v>101</v>
      </c>
      <c r="O7" s="24">
        <v>82.32</v>
      </c>
      <c r="P7" s="24">
        <v>10.6</v>
      </c>
      <c r="Q7" s="24">
        <v>79.94</v>
      </c>
      <c r="R7" s="24">
        <v>2700</v>
      </c>
      <c r="S7" s="24">
        <v>16017</v>
      </c>
      <c r="T7" s="24">
        <v>38.229999999999997</v>
      </c>
      <c r="U7" s="24">
        <v>418.96</v>
      </c>
      <c r="V7" s="24">
        <v>1672</v>
      </c>
      <c r="W7" s="24">
        <v>0.33</v>
      </c>
      <c r="X7" s="24">
        <v>5066.67</v>
      </c>
      <c r="Y7" s="24" t="s">
        <v>101</v>
      </c>
      <c r="Z7" s="24" t="s">
        <v>101</v>
      </c>
      <c r="AA7" s="24" t="s">
        <v>101</v>
      </c>
      <c r="AB7" s="24" t="s">
        <v>101</v>
      </c>
      <c r="AC7" s="24">
        <v>105.62</v>
      </c>
      <c r="AD7" s="24" t="s">
        <v>101</v>
      </c>
      <c r="AE7" s="24" t="s">
        <v>101</v>
      </c>
      <c r="AF7" s="24" t="s">
        <v>101</v>
      </c>
      <c r="AG7" s="24" t="s">
        <v>101</v>
      </c>
      <c r="AH7" s="24">
        <v>105.98</v>
      </c>
      <c r="AI7" s="24">
        <v>102.33</v>
      </c>
      <c r="AJ7" s="24" t="s">
        <v>101</v>
      </c>
      <c r="AK7" s="24" t="s">
        <v>101</v>
      </c>
      <c r="AL7" s="24" t="s">
        <v>101</v>
      </c>
      <c r="AM7" s="24" t="s">
        <v>101</v>
      </c>
      <c r="AN7" s="24">
        <v>0</v>
      </c>
      <c r="AO7" s="24" t="s">
        <v>101</v>
      </c>
      <c r="AP7" s="24" t="s">
        <v>101</v>
      </c>
      <c r="AQ7" s="24" t="s">
        <v>101</v>
      </c>
      <c r="AR7" s="24" t="s">
        <v>101</v>
      </c>
      <c r="AS7" s="24">
        <v>181.51</v>
      </c>
      <c r="AT7" s="24">
        <v>114.08</v>
      </c>
      <c r="AU7" s="24" t="s">
        <v>101</v>
      </c>
      <c r="AV7" s="24" t="s">
        <v>101</v>
      </c>
      <c r="AW7" s="24" t="s">
        <v>101</v>
      </c>
      <c r="AX7" s="24" t="s">
        <v>101</v>
      </c>
      <c r="AY7" s="24">
        <v>107.78</v>
      </c>
      <c r="AZ7" s="24" t="s">
        <v>101</v>
      </c>
      <c r="BA7" s="24" t="s">
        <v>101</v>
      </c>
      <c r="BB7" s="24" t="s">
        <v>101</v>
      </c>
      <c r="BC7" s="24" t="s">
        <v>101</v>
      </c>
      <c r="BD7" s="24">
        <v>69.819999999999993</v>
      </c>
      <c r="BE7" s="24">
        <v>68.63</v>
      </c>
      <c r="BF7" s="24" t="s">
        <v>101</v>
      </c>
      <c r="BG7" s="24" t="s">
        <v>101</v>
      </c>
      <c r="BH7" s="24" t="s">
        <v>101</v>
      </c>
      <c r="BI7" s="24" t="s">
        <v>101</v>
      </c>
      <c r="BJ7" s="24">
        <v>0</v>
      </c>
      <c r="BK7" s="24" t="s">
        <v>101</v>
      </c>
      <c r="BL7" s="24" t="s">
        <v>101</v>
      </c>
      <c r="BM7" s="24" t="s">
        <v>101</v>
      </c>
      <c r="BN7" s="24" t="s">
        <v>101</v>
      </c>
      <c r="BO7" s="24">
        <v>1149.7</v>
      </c>
      <c r="BP7" s="24">
        <v>1069.8900000000001</v>
      </c>
      <c r="BQ7" s="24" t="s">
        <v>101</v>
      </c>
      <c r="BR7" s="24" t="s">
        <v>101</v>
      </c>
      <c r="BS7" s="24" t="s">
        <v>101</v>
      </c>
      <c r="BT7" s="24" t="s">
        <v>101</v>
      </c>
      <c r="BU7" s="24">
        <v>59.82</v>
      </c>
      <c r="BV7" s="24" t="s">
        <v>101</v>
      </c>
      <c r="BW7" s="24" t="s">
        <v>101</v>
      </c>
      <c r="BX7" s="24" t="s">
        <v>101</v>
      </c>
      <c r="BY7" s="24" t="s">
        <v>101</v>
      </c>
      <c r="BZ7" s="24">
        <v>35.96</v>
      </c>
      <c r="CA7" s="24">
        <v>39.89</v>
      </c>
      <c r="CB7" s="24" t="s">
        <v>101</v>
      </c>
      <c r="CC7" s="24" t="s">
        <v>101</v>
      </c>
      <c r="CD7" s="24" t="s">
        <v>101</v>
      </c>
      <c r="CE7" s="24" t="s">
        <v>101</v>
      </c>
      <c r="CF7" s="24">
        <v>224.02</v>
      </c>
      <c r="CG7" s="24" t="s">
        <v>101</v>
      </c>
      <c r="CH7" s="24" t="s">
        <v>101</v>
      </c>
      <c r="CI7" s="24" t="s">
        <v>101</v>
      </c>
      <c r="CJ7" s="24" t="s">
        <v>101</v>
      </c>
      <c r="CK7" s="24">
        <v>481.96</v>
      </c>
      <c r="CL7" s="24">
        <v>426.52</v>
      </c>
      <c r="CM7" s="24" t="s">
        <v>101</v>
      </c>
      <c r="CN7" s="24" t="s">
        <v>101</v>
      </c>
      <c r="CO7" s="24" t="s">
        <v>101</v>
      </c>
      <c r="CP7" s="24" t="s">
        <v>101</v>
      </c>
      <c r="CQ7" s="24">
        <v>44.89</v>
      </c>
      <c r="CR7" s="24" t="s">
        <v>101</v>
      </c>
      <c r="CS7" s="24" t="s">
        <v>101</v>
      </c>
      <c r="CT7" s="24" t="s">
        <v>101</v>
      </c>
      <c r="CU7" s="24" t="s">
        <v>101</v>
      </c>
      <c r="CV7" s="24">
        <v>26.12</v>
      </c>
      <c r="CW7" s="24">
        <v>28.16</v>
      </c>
      <c r="CX7" s="24" t="s">
        <v>101</v>
      </c>
      <c r="CY7" s="24" t="s">
        <v>101</v>
      </c>
      <c r="CZ7" s="24" t="s">
        <v>101</v>
      </c>
      <c r="DA7" s="24" t="s">
        <v>101</v>
      </c>
      <c r="DB7" s="24">
        <v>97.49</v>
      </c>
      <c r="DC7" s="24" t="s">
        <v>101</v>
      </c>
      <c r="DD7" s="24" t="s">
        <v>101</v>
      </c>
      <c r="DE7" s="24" t="s">
        <v>101</v>
      </c>
      <c r="DF7" s="24" t="s">
        <v>101</v>
      </c>
      <c r="DG7" s="24">
        <v>78.55</v>
      </c>
      <c r="DH7" s="24">
        <v>80.73</v>
      </c>
      <c r="DI7" s="24" t="s">
        <v>101</v>
      </c>
      <c r="DJ7" s="24" t="s">
        <v>101</v>
      </c>
      <c r="DK7" s="24" t="s">
        <v>101</v>
      </c>
      <c r="DL7" s="24" t="s">
        <v>101</v>
      </c>
      <c r="DM7" s="24">
        <v>5.58</v>
      </c>
      <c r="DN7" s="24" t="s">
        <v>101</v>
      </c>
      <c r="DO7" s="24" t="s">
        <v>101</v>
      </c>
      <c r="DP7" s="24" t="s">
        <v>101</v>
      </c>
      <c r="DQ7" s="24" t="s">
        <v>101</v>
      </c>
      <c r="DR7" s="24">
        <v>28.31</v>
      </c>
      <c r="DS7" s="24">
        <v>30.98</v>
      </c>
      <c r="DT7" s="24" t="s">
        <v>101</v>
      </c>
      <c r="DU7" s="24" t="s">
        <v>101</v>
      </c>
      <c r="DV7" s="24" t="s">
        <v>101</v>
      </c>
      <c r="DW7" s="24" t="s">
        <v>101</v>
      </c>
      <c r="DX7" s="24">
        <v>0</v>
      </c>
      <c r="DY7" s="24" t="s">
        <v>101</v>
      </c>
      <c r="DZ7" s="24" t="s">
        <v>101</v>
      </c>
      <c r="EA7" s="24" t="s">
        <v>101</v>
      </c>
      <c r="EB7" s="24" t="s">
        <v>101</v>
      </c>
      <c r="EC7" s="24">
        <v>0</v>
      </c>
      <c r="ED7" s="24">
        <v>0</v>
      </c>
      <c r="EE7" s="24" t="s">
        <v>101</v>
      </c>
      <c r="EF7" s="24" t="s">
        <v>101</v>
      </c>
      <c r="EG7" s="24" t="s">
        <v>101</v>
      </c>
      <c r="EH7" s="24" t="s">
        <v>101</v>
      </c>
      <c r="EI7" s="24">
        <v>0</v>
      </c>
      <c r="EJ7" s="24" t="s">
        <v>101</v>
      </c>
      <c r="EK7" s="24" t="s">
        <v>101</v>
      </c>
      <c r="EL7" s="24" t="s">
        <v>101</v>
      </c>
      <c r="EM7" s="24" t="s">
        <v>101</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2025-02-14T07:37:52Z</cp:lastPrinted>
  <dcterms:created xsi:type="dcterms:W3CDTF">2025-01-24T07:21:51Z</dcterms:created>
  <dcterms:modified xsi:type="dcterms:W3CDTF">2025-02-14T07:37:53Z</dcterms:modified>
  <cp:category/>
</cp:coreProperties>
</file>