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〇\"/>
    </mc:Choice>
  </mc:AlternateContent>
  <xr:revisionPtr revIDLastSave="0" documentId="13_ncr:1_{71DDE3D5-D910-44EA-A71C-2FCE1B5E212B}" xr6:coauthVersionLast="47" xr6:coauthVersionMax="47" xr10:uidLastSave="{00000000-0000-0000-0000-000000000000}"/>
  <workbookProtection workbookAlgorithmName="SHA-512" workbookHashValue="kOr6aPhkFqpsEc/b378wVICFGO5bvGn9aMuN1L3MfnA86bN0drxoECpUZm4YCsmbQAFBn3oIUzKq4338PLQLSw==" workbookSaltValue="iTzsMu1S/9yIBNUgEZ7+V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W10" i="4"/>
  <c r="P10" i="4"/>
  <c r="BB8" i="4"/>
  <c r="AT8" i="4"/>
  <c r="AL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<sst xmlns="http://schemas.openxmlformats.org/spreadsheetml/2006/main" count="228" uniqueCount="114">
  <si>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</si>
  <si>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</si>
  <si>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</si>
  <si>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</si>
  <si>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</si>
  <si>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</si>
  <si>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</si>
  <si>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</si>
  <si>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</si>
  <si>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</si>
  <si>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</si>
  <si>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</si>
  <si>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</si>
  <si>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</si>
  <si>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</si>
  <si>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</si>
  <si>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</si>
  <si>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</si>
  <si>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</si>
  <si>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</si>
  <si>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</si>
  <si>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</si>
  <si>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</si>
  <si>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</si>
  <si>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</si>
  <si>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</si>
  <si>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</si>
  <si>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</si>
  <si>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</si>
  <si>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</si>
  <si>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</si>
  <si>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</si>
  <si>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</si>
  <si>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</si>
  <si>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</si>
  <si>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</si>
  <si>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</si>
  <si>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</si>
  <si>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</si>
  <si>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</si>
  <si>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</si>
  <si>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</si>
  <si>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</si>
  <si>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</si>
  <si>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</si>
  <si>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</si>
  <si>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</si>
  <si>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</si>
  <si>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</si>
  <si>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</si>
  <si>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</si>
  <si>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</si>
  <si>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</si>
  <si>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</si>
  <si>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</si>
  <si>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</si>
  <si>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</si>
  <si>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</si>
  <si>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</si>
  <si>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</si>
  <si>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</si>
  <si>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</si>
  <si>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</si>
  <si>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</si>
  <si>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</si>
  <si>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</si>
  <si>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</si>
  <si>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</si>
  <si>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</si>
  <si>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</si>
  <si>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</si>
  <si>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</si>
  <si>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</si>
  <si>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</si>
  <si>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</si>
  <si>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</si>
  <si>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</si>
  <si>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</si>
  <si>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</si>
  <si>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</si>
  <si>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</si>
  <si>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</si>
  <si>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</si>
  <si>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</si>
  <si>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</si>
  <si>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</si>
  <si>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</si>
  <si>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</si>
  <si>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</si>
  <si>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</si>
  <si>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</si>
  <si>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</si>
  <si>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</si>
  <si>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美浜町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</si>
  <si>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</si>
  <si>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</si>
  <si>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</si>
  <si>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</si>
  <si>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</si>
  <si>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</si>
  <si>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</si>
  <si>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</si>
  <si>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</si>
  <si>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</si>
  <si>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</si>
  <si>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</si>
  <si>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</si>
  <si>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</si>
  <si>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</si>
  <si>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</si>
  <si>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</si>
  <si>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未満となっており赤字である。給水人口の減少による給水収益の減少と減価償却費、資産減耗費等の増加が原因であると考えられる。R6年度から料金改定を行うため平均値に近づく見込みである。
②累積欠損金は0％でないため料金改定により給水収益を確保し、0％になるよう務める。
③流動比率はR4年度を下回ったが年度内で大部分の支払いが終わっていたため平均値を上回った。
④企業債残高対給水収益比率は平均と比べるとかなり低いが年々増加している。耐震管更新工事を行っており毎年借入してるため、今後も増加すると考えられる。
⑤料金回収率は平均を上回っているが100％未満となっており、給水に係る費用が給水収益以外の収入で賄われたこととなる。R6年度から料金改定を行うため、今後改善予定である。
⑥給水原価は平均と比べると低いが、年々増加している。水道管老朽に伴う維持管理費の増加や物価上昇に伴い今後も高くなる見込みである。
⑦施設利用率は年々減少しているが、給水人口の減少により一日平均配水量が減少しているためである。給水人口は今後も減少する見込みである。
⑧有収率は横ばい状態であり、平均に比べると高い数値になっている。今後も老朽管の更新工事や漏水等への対策を行っていく予定である。</t>
    <rPh sb="89" eb="90">
      <t>アタイ</t>
    </rPh>
    <rPh sb="94" eb="96">
      <t>ミコ</t>
    </rPh>
    <rPh sb="182" eb="183">
      <t>アタイ</t>
    </rPh>
    <phoneticPr fontId="4"/>
  </si>
  <si>
    <t>①有形固定資産減価償却率及び②管路経年化率は平均より高く年々増加しているが、法定耐用年数を経過した管路を多く保有しているためである。毎年老朽管の更新工事を行っているが、更新が追い付いていないのが現状である。
③管路更新率は平均を上回っているがR4年度の0.66％よりわずかに減少した。今後も管路更新率を上げるため管路更新工事を行っていく予定である。</t>
    <phoneticPr fontId="4"/>
  </si>
  <si>
    <t>現状において経常収支比率、累積欠損金比率の結果から健全な経営状態でないといえる。R6年度から料金改定を行うため給水収益を増やし健全な経営状態に戻す必要がある。また④企業債残高対給水収益比率、2.老朽化の状況から明らかに投資不足、管路更新不足の状態がわかる。そのため今後も起債を続け、継続して老朽管の更新を行っていく必要がある。
収支バランス、投資バランスを総合的にまとめた経営戦略をH30年度に策定したが、費用や起債額、給水収益の増減、料金改定を加えたうえで経営戦略を策定し直す必要がある。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</si>
</sst>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0.48</c:v>
                </c:pt>
                <c:pt idx="1">
                  <c:v>0.57999999999999996</c:v>
                </c:pt>
                <c:pt idx="2">
                  <c:v>0.66</c:v>
                </c:pt>
                <c:pt idx="3">
                  <c:v>0.66</c:v>
                </c:pt>
                <c:pt idx="4">
                  <c:v>0.61</c:v>
                </c:pt>
              </c:numCache>
            </c:numRef>
          </c:val>
          <c:extLst>
            <c:ext xmlns:c16="http://schemas.microsoft.com/office/drawing/2014/chart" uri="{C3380CC4-5D6E-409C-BE32-E72D297353CC}">
              <c16:uniqueId val="{00000000-26C6-4E25-9C65-947173DE003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26C6-4E25-9C65-947173DE003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111.37</c:v>
                </c:pt>
                <c:pt idx="1">
                  <c:v>110.38</c:v>
                </c:pt>
                <c:pt idx="2">
                  <c:v>106.59</c:v>
                </c:pt>
                <c:pt idx="3">
                  <c:v>102.99</c:v>
                </c:pt>
                <c:pt idx="4">
                  <c:v>99.45</c:v>
                </c:pt>
              </c:numCache>
            </c:numRef>
          </c:val>
          <c:extLst>
            <c:ext xmlns:c16="http://schemas.microsoft.com/office/drawing/2014/chart" uri="{C3380CC4-5D6E-409C-BE32-E72D297353CC}">
              <c16:uniqueId val="{00000000-EA15-4C8C-9238-72BE05AF9E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EA15-4C8C-9238-72BE05AF9E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54.68</c:v>
                </c:pt>
                <c:pt idx="1">
                  <c:v>55.02</c:v>
                </c:pt>
                <c:pt idx="2">
                  <c:v>54.74</c:v>
                </c:pt>
                <c:pt idx="3">
                  <c:v>55.14</c:v>
                </c:pt>
                <c:pt idx="4">
                  <c:v>55.79</c:v>
                </c:pt>
              </c:numCache>
            </c:numRef>
          </c:val>
          <c:extLst>
            <c:ext xmlns:c16="http://schemas.microsoft.com/office/drawing/2014/chart" uri="{C3380CC4-5D6E-409C-BE32-E72D297353CC}">
              <c16:uniqueId val="{00000000-6128-4176-9C6C-27CF3B18C8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6128-4176-9C6C-27CF3B18C8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32.15</c:v>
                </c:pt>
                <c:pt idx="1">
                  <c:v>33.6</c:v>
                </c:pt>
                <c:pt idx="2">
                  <c:v>34.04</c:v>
                </c:pt>
                <c:pt idx="3">
                  <c:v>37.619999999999997</c:v>
                </c:pt>
                <c:pt idx="4">
                  <c:v>40.53</c:v>
                </c:pt>
              </c:numCache>
            </c:numRef>
          </c:val>
          <c:extLst>
            <c:ext xmlns:c16="http://schemas.microsoft.com/office/drawing/2014/chart" uri="{C3380CC4-5D6E-409C-BE32-E72D297353CC}">
              <c16:uniqueId val="{00000000-DE77-47B1-8403-0494814CCF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DE77-47B1-8403-0494814CCF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0.62</c:v>
                </c:pt>
              </c:numCache>
            </c:numRef>
          </c:val>
          <c:extLst>
            <c:ext xmlns:c16="http://schemas.microsoft.com/office/drawing/2014/chart" uri="{C3380CC4-5D6E-409C-BE32-E72D297353CC}">
              <c16:uniqueId val="{00000000-6064-4BE4-8533-82C1725D91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6064-4BE4-8533-82C1725D91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624.78</c:v>
                </c:pt>
                <c:pt idx="1">
                  <c:v>729.62</c:v>
                </c:pt>
                <c:pt idx="2">
                  <c:v>1353.08</c:v>
                </c:pt>
                <c:pt idx="3">
                  <c:v>1872.87</c:v>
                </c:pt>
                <c:pt idx="4">
                  <c:v>1712.66</c:v>
                </c:pt>
              </c:numCache>
            </c:numRef>
          </c:val>
          <c:extLst>
            <c:ext xmlns:c16="http://schemas.microsoft.com/office/drawing/2014/chart" uri="{C3380CC4-5D6E-409C-BE32-E72D297353CC}">
              <c16:uniqueId val="{00000000-2FC0-40F0-BAC3-F503EDD7D2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FC0-40F0-BAC3-F503EDD7D2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32.24</c:v>
                </c:pt>
                <c:pt idx="1">
                  <c:v>52.06</c:v>
                </c:pt>
                <c:pt idx="2">
                  <c:v>64.67</c:v>
                </c:pt>
                <c:pt idx="3">
                  <c:v>86.31</c:v>
                </c:pt>
                <c:pt idx="4">
                  <c:v>92.13</c:v>
                </c:pt>
              </c:numCache>
            </c:numRef>
          </c:val>
          <c:extLst>
            <c:ext xmlns:c16="http://schemas.microsoft.com/office/drawing/2014/chart" uri="{C3380CC4-5D6E-409C-BE32-E72D297353CC}">
              <c16:uniqueId val="{00000000-E4B9-4891-926A-65728FEB86D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E4B9-4891-926A-65728FEB86D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112.5</c:v>
                </c:pt>
                <c:pt idx="1">
                  <c:v>107.52</c:v>
                </c:pt>
                <c:pt idx="2">
                  <c:v>107.02</c:v>
                </c:pt>
                <c:pt idx="3">
                  <c:v>92.91</c:v>
                </c:pt>
                <c:pt idx="4">
                  <c:v>98.99</c:v>
                </c:pt>
              </c:numCache>
            </c:numRef>
          </c:val>
          <c:extLst>
            <c:ext xmlns:c16="http://schemas.microsoft.com/office/drawing/2014/chart" uri="{C3380CC4-5D6E-409C-BE32-E72D297353CC}">
              <c16:uniqueId val="{00000000-20F1-4F3F-9052-98C3190677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0F1-4F3F-9052-98C3190677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139.55000000000001</c:v>
                </c:pt>
                <c:pt idx="1">
                  <c:v>140.36000000000001</c:v>
                </c:pt>
                <c:pt idx="2">
                  <c:v>145.47999999999999</c:v>
                </c:pt>
                <c:pt idx="3">
                  <c:v>153.51</c:v>
                </c:pt>
                <c:pt idx="4">
                  <c:v>158.47999999999999</c:v>
                </c:pt>
              </c:numCache>
            </c:numRef>
          </c:val>
          <c:extLst>
            <c:ext xmlns:c16="http://schemas.microsoft.com/office/drawing/2014/chart" uri="{C3380CC4-5D6E-409C-BE32-E72D297353CC}">
              <c16:uniqueId val="{00000000-5CE0-4223-80A3-4A9CE1DAF8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5CE0-4223-80A3-4A9CE1DAF8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52.29</c:v>
                </c:pt>
                <c:pt idx="1">
                  <c:v>52.31</c:v>
                </c:pt>
                <c:pt idx="2">
                  <c:v>51.47</c:v>
                </c:pt>
                <c:pt idx="3">
                  <c:v>50.73</c:v>
                </c:pt>
                <c:pt idx="4">
                  <c:v>49.51</c:v>
                </c:pt>
              </c:numCache>
            </c:numRef>
          </c:val>
          <c:extLst>
            <c:ext xmlns:c16="http://schemas.microsoft.com/office/drawing/2014/chart" uri="{C3380CC4-5D6E-409C-BE32-E72D297353CC}">
              <c16:uniqueId val="{00000000-64B4-4A92-BAE9-1BD7A681CD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64B4-4A92-BAE9-1BD7A681CD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92.77</c:v>
                </c:pt>
                <c:pt idx="1">
                  <c:v>92.98</c:v>
                </c:pt>
                <c:pt idx="2">
                  <c:v>92.93</c:v>
                </c:pt>
                <c:pt idx="3">
                  <c:v>92.63</c:v>
                </c:pt>
                <c:pt idx="4">
                  <c:v>93.02</c:v>
                </c:pt>
              </c:numCache>
            </c:numRef>
          </c:val>
          <c:extLst>
            <c:ext xmlns:c16="http://schemas.microsoft.com/office/drawing/2014/chart" uri="{C3380CC4-5D6E-409C-BE32-E72D297353CC}">
              <c16:uniqueId val="{00000000-C2B5-4442-B94E-482ACFF2EC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C2B5-4442-B94E-482ACFF2EC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7" width="3.08984375" customWidth="1"/>
    <col min="78"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愛知県　美浜町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2"/>
      <c r="AL8" s="68">
        <f>データ!$R$6</f>
        <v>20903</v>
      </c>
      <c r="AM8" s="68"/>
      <c r="AN8" s="68"/>
      <c r="AO8" s="68"/>
      <c r="AP8" s="68"/>
      <c r="AQ8" s="68"/>
      <c r="AR8" s="68"/>
      <c r="AS8" s="68"/>
      <c r="AT8" s="36">
        <f>データ!$S$6</f>
        <v>46.2</v>
      </c>
      <c r="AU8" s="37"/>
      <c r="AV8" s="37"/>
      <c r="AW8" s="37"/>
      <c r="AX8" s="37"/>
      <c r="AY8" s="37"/>
      <c r="AZ8" s="37"/>
      <c r="BA8" s="37"/>
      <c r="BB8" s="57">
        <f>データ!$T$6</f>
        <v>452.45</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90.45</v>
      </c>
      <c r="J10" s="37"/>
      <c r="K10" s="37"/>
      <c r="L10" s="37"/>
      <c r="M10" s="37"/>
      <c r="N10" s="37"/>
      <c r="O10" s="67"/>
      <c r="P10" s="57">
        <f>データ!$P$6</f>
        <v>99.8</v>
      </c>
      <c r="Q10" s="57"/>
      <c r="R10" s="57"/>
      <c r="S10" s="57"/>
      <c r="T10" s="57"/>
      <c r="U10" s="57"/>
      <c r="V10" s="57"/>
      <c r="W10" s="68">
        <f>データ!$Q$6</f>
        <v>2655</v>
      </c>
      <c r="X10" s="68"/>
      <c r="Y10" s="68"/>
      <c r="Z10" s="68"/>
      <c r="AA10" s="68"/>
      <c r="AB10" s="68"/>
      <c r="AC10" s="68"/>
      <c r="AD10" s="2"/>
      <c r="AE10" s="2"/>
      <c r="AF10" s="2"/>
      <c r="AG10" s="2"/>
      <c r="AH10" s="2"/>
      <c r="AI10" s="2"/>
      <c r="AJ10" s="2"/>
      <c r="AK10" s="2"/>
      <c r="AL10" s="68">
        <f>データ!$U$6</f>
        <v>20696</v>
      </c>
      <c r="AM10" s="68"/>
      <c r="AN10" s="68"/>
      <c r="AO10" s="68"/>
      <c r="AP10" s="68"/>
      <c r="AQ10" s="68"/>
      <c r="AR10" s="68"/>
      <c r="AS10" s="68"/>
      <c r="AT10" s="36">
        <f>データ!$V$6</f>
        <v>46.2</v>
      </c>
      <c r="AU10" s="37"/>
      <c r="AV10" s="37"/>
      <c r="AW10" s="37"/>
      <c r="AX10" s="37"/>
      <c r="AY10" s="37"/>
      <c r="AZ10" s="37"/>
      <c r="BA10" s="37"/>
      <c r="BB10" s="57">
        <f>データ!$W$6</f>
        <v>447.97</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112</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113</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1mYjHTcwkcoKOQX/xOgF3FHwhiEUcVInDhBYfDMl8oBBLnQMu5K46QxptjyJMshZ6uHf7UtKveUAnrNX/YFwdw==" saltValue="3rWFsFkRReVOVpWSjC+r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234460</v>
      </c>
      <c r="D6" s="20">
        <f t="shared" si="3"/>
        <v>46</v>
      </c>
      <c r="E6" s="20">
        <f t="shared" si="3"/>
        <v>1</v>
      </c>
      <c r="F6" s="20">
        <f t="shared" si="3"/>
        <v>0</v>
      </c>
      <c r="G6" s="20">
        <f t="shared" si="3"/>
        <v>1</v>
      </c>
      <c r="H6" s="20" t="str">
        <f t="shared" si="3"/>
        <v>愛知県　美浜町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90.45</v>
      </c>
      <c r="P6" s="21">
        <f t="shared" si="3"/>
        <v>99.8</v>
      </c>
      <c r="Q6" s="21">
        <f t="shared" si="3"/>
        <v>2655</v>
      </c>
      <c r="R6" s="21">
        <f t="shared" si="3"/>
        <v>20903</v>
      </c>
      <c r="S6" s="21">
        <f t="shared" si="3"/>
        <v>46.2</v>
      </c>
      <c r="T6" s="21">
        <f t="shared" si="3"/>
        <v>452.45</v>
      </c>
      <c r="U6" s="21">
        <f t="shared" si="3"/>
        <v>20696</v>
      </c>
      <c r="V6" s="21">
        <f t="shared" si="3"/>
        <v>46.2</v>
      </c>
      <c r="W6" s="21">
        <f t="shared" si="3"/>
        <v>447.97</v>
      </c>
      <c r="X6" s="22">
        <f>IF(X7="",NA(),X7)</f>
        <v>111.37</v>
      </c>
      <c r="Y6" s="22">
        <f t="shared" ref="Y6:AG6" si="4">IF(Y7="",NA(),Y7)</f>
        <v>110.38</v>
      </c>
      <c r="Z6" s="22">
        <f t="shared" si="4"/>
        <v>106.59</v>
      </c>
      <c r="AA6" s="22">
        <f t="shared" si="4"/>
        <v>102.99</v>
      </c>
      <c r="AB6" s="22">
        <f t="shared" si="4"/>
        <v>99.45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2">
        <f t="shared" si="5"/>
        <v>0.62</v>
      </c>
      <c r="AN6" s="22">
        <f t="shared" si="5"/>
        <v>3.59</v>
      </c>
      <c r="AO6" s="22">
        <f t="shared" si="5"/>
        <v>3.98</v>
      </c>
      <c r="AP6" s="22">
        <f t="shared" si="5"/>
        <v>6.02</v>
      </c>
      <c r="AQ6" s="22">
        <f t="shared" si="5"/>
        <v>7.78</v>
      </c>
      <c r="AR6" s="22">
        <f t="shared" si="5"/>
        <v>9.59</v>
      </c>
      <c r="AS6" s="21" t="str">
        <f>IF(AS7="","",IF(AS7="-","【-】","【"&amp;SUBSTITUTE(TEXT(AS7,"#,##0.00"),"-","△")&amp;"】"))</f>
        <v>【1.50】</v>
      </c>
      <c r="AT6" s="22">
        <f>IF(AT7="",NA(),AT7)</f>
        <v>624.78</v>
      </c>
      <c r="AU6" s="22">
        <f t="shared" ref="AU6:BC6" si="6">IF(AU7="",NA(),AU7)</f>
        <v>729.62</v>
      </c>
      <c r="AV6" s="22">
        <f t="shared" si="6"/>
        <v>1353.08</v>
      </c>
      <c r="AW6" s="22">
        <f t="shared" si="6"/>
        <v>1872.87</v>
      </c>
      <c r="AX6" s="22">
        <f t="shared" si="6"/>
        <v>1712.66</v>
      </c>
      <c r="AY6" s="22">
        <f t="shared" si="6"/>
        <v>379.08</v>
      </c>
      <c r="AZ6" s="22">
        <f t="shared" si="6"/>
        <v>367.55</v>
      </c>
      <c r="BA6" s="22">
        <f t="shared" si="6"/>
        <v>378.56</v>
      </c>
      <c r="BB6" s="22">
        <f t="shared" si="6"/>
        <v>364.46</v>
      </c>
      <c r="BC6" s="22">
        <f t="shared" si="6"/>
        <v>338.89</v>
      </c>
      <c r="BD6" s="21" t="str">
        <f>IF(BD7="","",IF(BD7="-","【-】","【"&amp;SUBSTITUTE(TEXT(BD7,"#,##0.00"),"-","△")&amp;"】"))</f>
        <v>【243.36】</v>
      </c>
      <c r="BE6" s="22">
        <f>IF(BE7="",NA(),BE7)</f>
        <v>32.24</v>
      </c>
      <c r="BF6" s="22">
        <f t="shared" ref="BF6:BN6" si="7">IF(BF7="",NA(),BF7)</f>
        <v>52.06</v>
      </c>
      <c r="BG6" s="22">
        <f t="shared" si="7"/>
        <v>64.67</v>
      </c>
      <c r="BH6" s="22">
        <f t="shared" si="7"/>
        <v>86.31</v>
      </c>
      <c r="BI6" s="22">
        <f t="shared" si="7"/>
        <v>92.13</v>
      </c>
      <c r="BJ6" s="22">
        <f t="shared" si="7"/>
        <v>398.98</v>
      </c>
      <c r="BK6" s="22">
        <f t="shared" si="7"/>
        <v>418.68</v>
      </c>
      <c r="BL6" s="22">
        <f t="shared" si="7"/>
        <v>395.68</v>
      </c>
      <c r="BM6" s="22">
        <f t="shared" si="7"/>
        <v>403.72</v>
      </c>
      <c r="BN6" s="22">
        <f t="shared" si="7"/>
        <v>400.21</v>
      </c>
      <c r="BO6" s="21" t="str">
        <f>IF(BO7="","",IF(BO7="-","【-】","【"&amp;SUBSTITUTE(TEXT(BO7,"#,##0.00"),"-","△")&amp;"】"))</f>
        <v>【265.93】</v>
      </c>
      <c r="BP6" s="22">
        <f>IF(BP7="",NA(),BP7)</f>
        <v>112.5</v>
      </c>
      <c r="BQ6" s="22">
        <f t="shared" ref="BQ6:BY6" si="8">IF(BQ7="",NA(),BQ7)</f>
        <v>107.52</v>
      </c>
      <c r="BR6" s="22">
        <f t="shared" si="8"/>
        <v>107.02</v>
      </c>
      <c r="BS6" s="22">
        <f t="shared" si="8"/>
        <v>92.91</v>
      </c>
      <c r="BT6" s="22">
        <f t="shared" si="8"/>
        <v>98.99</v>
      </c>
      <c r="BU6" s="22">
        <f t="shared" si="8"/>
        <v>98.64</v>
      </c>
      <c r="BV6" s="22">
        <f t="shared" si="8"/>
        <v>94.78</v>
      </c>
      <c r="BW6" s="22">
        <f t="shared" si="8"/>
        <v>97.59</v>
      </c>
      <c r="BX6" s="22">
        <f t="shared" si="8"/>
        <v>92.17</v>
      </c>
      <c r="BY6" s="22">
        <f t="shared" si="8"/>
        <v>92.83</v>
      </c>
      <c r="BZ6" s="21" t="str">
        <f>IF(BZ7="","",IF(BZ7="-","【-】","【"&amp;SUBSTITUTE(TEXT(BZ7,"#,##0.00"),"-","△")&amp;"】"))</f>
        <v>【97.82】</v>
      </c>
      <c r="CA6" s="22">
        <f>IF(CA7="",NA(),CA7)</f>
        <v>139.55000000000001</v>
      </c>
      <c r="CB6" s="22">
        <f t="shared" ref="CB6:CJ6" si="9">IF(CB7="",NA(),CB7)</f>
        <v>140.36000000000001</v>
      </c>
      <c r="CC6" s="22">
        <f t="shared" si="9"/>
        <v>145.47999999999999</v>
      </c>
      <c r="CD6" s="22">
        <f t="shared" si="9"/>
        <v>153.51</v>
      </c>
      <c r="CE6" s="22">
        <f t="shared" si="9"/>
        <v>158.47999999999999</v>
      </c>
      <c r="CF6" s="22">
        <f t="shared" si="9"/>
        <v>178.92</v>
      </c>
      <c r="CG6" s="22">
        <f t="shared" si="9"/>
        <v>181.3</v>
      </c>
      <c r="CH6" s="22">
        <f t="shared" si="9"/>
        <v>181.71</v>
      </c>
      <c r="CI6" s="22">
        <f t="shared" si="9"/>
        <v>188.51</v>
      </c>
      <c r="CJ6" s="22">
        <f t="shared" si="9"/>
        <v>189.43</v>
      </c>
      <c r="CK6" s="21" t="str">
        <f>IF(CK7="","",IF(CK7="-","【-】","【"&amp;SUBSTITUTE(TEXT(CK7,"#,##0.00"),"-","△")&amp;"】"))</f>
        <v>【177.56】</v>
      </c>
      <c r="CL6" s="22">
        <f>IF(CL7="",NA(),CL7)</f>
        <v>52.29</v>
      </c>
      <c r="CM6" s="22">
        <f t="shared" ref="CM6:CU6" si="10">IF(CM7="",NA(),CM7)</f>
        <v>52.31</v>
      </c>
      <c r="CN6" s="22">
        <f t="shared" si="10"/>
        <v>51.47</v>
      </c>
      <c r="CO6" s="22">
        <f t="shared" si="10"/>
        <v>50.73</v>
      </c>
      <c r="CP6" s="22">
        <f t="shared" si="10"/>
        <v>49.51</v>
      </c>
      <c r="CQ6" s="22">
        <f t="shared" si="10"/>
        <v>55.14</v>
      </c>
      <c r="CR6" s="22">
        <f t="shared" si="10"/>
        <v>55.89</v>
      </c>
      <c r="CS6" s="22">
        <f t="shared" si="10"/>
        <v>55.72</v>
      </c>
      <c r="CT6" s="22">
        <f t="shared" si="10"/>
        <v>55.31</v>
      </c>
      <c r="CU6" s="22">
        <f t="shared" si="10"/>
        <v>55.14</v>
      </c>
      <c r="CV6" s="21" t="str">
        <f>IF(CV7="","",IF(CV7="-","【-】","【"&amp;SUBSTITUTE(TEXT(CV7,"#,##0.00"),"-","△")&amp;"】"))</f>
        <v>【59.81】</v>
      </c>
      <c r="CW6" s="22">
        <f>IF(CW7="",NA(),CW7)</f>
        <v>92.77</v>
      </c>
      <c r="CX6" s="22">
        <f t="shared" ref="CX6:DF6" si="11">IF(CX7="",NA(),CX7)</f>
        <v>92.98</v>
      </c>
      <c r="CY6" s="22">
        <f t="shared" si="11"/>
        <v>92.93</v>
      </c>
      <c r="CZ6" s="22">
        <f t="shared" si="11"/>
        <v>92.63</v>
      </c>
      <c r="DA6" s="22">
        <f t="shared" si="11"/>
        <v>93.02</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54.68</v>
      </c>
      <c r="DI6" s="22">
        <f t="shared" ref="DI6:DQ6" si="12">IF(DI7="",NA(),DI7)</f>
        <v>55.02</v>
      </c>
      <c r="DJ6" s="22">
        <f t="shared" si="12"/>
        <v>54.74</v>
      </c>
      <c r="DK6" s="22">
        <f t="shared" si="12"/>
        <v>55.14</v>
      </c>
      <c r="DL6" s="22">
        <f t="shared" si="12"/>
        <v>55.79</v>
      </c>
      <c r="DM6" s="22">
        <f t="shared" si="12"/>
        <v>49.92</v>
      </c>
      <c r="DN6" s="22">
        <f t="shared" si="12"/>
        <v>50.63</v>
      </c>
      <c r="DO6" s="22">
        <f t="shared" si="12"/>
        <v>51.29</v>
      </c>
      <c r="DP6" s="22">
        <f t="shared" si="12"/>
        <v>52.2</v>
      </c>
      <c r="DQ6" s="22">
        <f t="shared" si="12"/>
        <v>52.7</v>
      </c>
      <c r="DR6" s="21" t="str">
        <f>IF(DR7="","",IF(DR7="-","【-】","【"&amp;SUBSTITUTE(TEXT(DR7,"#,##0.00"),"-","△")&amp;"】"))</f>
        <v>【52.02】</v>
      </c>
      <c r="DS6" s="22">
        <f>IF(DS7="",NA(),DS7)</f>
        <v>32.15</v>
      </c>
      <c r="DT6" s="22">
        <f t="shared" ref="DT6:EB6" si="13">IF(DT7="",NA(),DT7)</f>
        <v>33.6</v>
      </c>
      <c r="DU6" s="22">
        <f t="shared" si="13"/>
        <v>34.04</v>
      </c>
      <c r="DV6" s="22">
        <f t="shared" si="13"/>
        <v>37.619999999999997</v>
      </c>
      <c r="DW6" s="22">
        <f t="shared" si="13"/>
        <v>40.53</v>
      </c>
      <c r="DX6" s="22">
        <f t="shared" si="13"/>
        <v>16.88</v>
      </c>
      <c r="DY6" s="22">
        <f t="shared" si="13"/>
        <v>18.28</v>
      </c>
      <c r="DZ6" s="22">
        <f t="shared" si="13"/>
        <v>19.61</v>
      </c>
      <c r="EA6" s="22">
        <f t="shared" si="13"/>
        <v>20.73</v>
      </c>
      <c r="EB6" s="22">
        <f t="shared" si="13"/>
        <v>22.86</v>
      </c>
      <c r="EC6" s="21" t="str">
        <f>IF(EC7="","",IF(EC7="-","【-】","【"&amp;SUBSTITUTE(TEXT(EC7,"#,##0.00"),"-","△")&amp;"】"))</f>
        <v>【25.37】</v>
      </c>
      <c r="ED6" s="22">
        <f>IF(ED7="",NA(),ED7)</f>
        <v>0.48</v>
      </c>
      <c r="EE6" s="22">
        <f t="shared" ref="EE6:EM6" si="14">IF(EE7="",NA(),EE7)</f>
        <v>0.57999999999999996</v>
      </c>
      <c r="EF6" s="22">
        <f t="shared" si="14"/>
        <v>0.66</v>
      </c>
      <c r="EG6" s="22">
        <f t="shared" si="14"/>
        <v>0.66</v>
      </c>
      <c r="EH6" s="22">
        <f t="shared" si="14"/>
        <v>0.61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234460</v>
      </c>
      <c r="D7" s="24">
        <v>46</v>
      </c>
      <c r="E7" s="24">
        <v>1</v>
      </c>
      <c r="F7" s="24">
        <v>0</v>
      </c>
      <c r="G7" s="24">
        <v>1</v>
      </c>
      <c r="H7" s="24" t="s">
        <v>93</v>
      </c>
      <c r="I7" s="24" t="s">
        <v>94</v>
      </c>
      <c r="J7" s="24" t="s">
        <v>95</v>
      </c>
      <c r="K7" s="24" t="s">
        <v>96</v>
      </c>
      <c r="L7" s="24" t="s">
        <v>97</v>
      </c>
      <c r="M7" s="24" t="s">
        <v>98</v>
      </c>
      <c r="N7" s="25" t="s">
        <v>99</v>
      </c>
      <c r="O7" s="25">
        <v>90.45</v>
      </c>
      <c r="P7" s="25">
        <v>99.8</v>
      </c>
      <c r="Q7" s="25">
        <v>2655</v>
      </c>
      <c r="R7" s="25">
        <v>20903</v>
      </c>
      <c r="S7" s="25">
        <v>46.2</v>
      </c>
      <c r="T7" s="25">
        <v>452.45</v>
      </c>
      <c r="U7" s="25">
        <v>20696</v>
      </c>
      <c r="V7" s="25">
        <v>46.2</v>
      </c>
      <c r="W7" s="25">
        <v>447.97</v>
      </c>
      <c r="X7" s="25">
        <v>111.37</v>
      </c>
      <c r="Y7" s="25">
        <v>110.38</v>
      </c>
      <c r="Z7" s="25">
        <v>106.59</v>
      </c>
      <c r="AA7" s="25">
        <v>102.99</v>
      </c>
      <c r="AB7" s="25">
        <v>99.45</v>
      </c>
      <c r="AC7" s="25">
        <v>108.61</v>
      </c>
      <c r="AD7" s="25">
        <v>108.35</v>
      </c>
      <c r="AE7" s="25">
        <v>108.84</v>
      </c>
      <c r="AF7" s="25">
        <v>105.92</v>
      </c>
      <c r="AG7" s="25">
        <v>106.01</v>
      </c>
      <c r="AH7" s="25">
        <v>108.24</v>
      </c>
      <c r="AI7" s="25">
        <v>0</v>
      </c>
      <c r="AJ7" s="25">
        <v>0</v>
      </c>
      <c r="AK7" s="25">
        <v>0</v>
      </c>
      <c r="AL7" s="25">
        <v>0</v>
      </c>
      <c r="AM7" s="25">
        <v>0.62</v>
      </c>
      <c r="AN7" s="25">
        <v>3.59</v>
      </c>
      <c r="AO7" s="25">
        <v>3.98</v>
      </c>
      <c r="AP7" s="25">
        <v>6.02</v>
      </c>
      <c r="AQ7" s="25">
        <v>7.78</v>
      </c>
      <c r="AR7" s="25">
        <v>9.59</v>
      </c>
      <c r="AS7" s="25">
        <v>1.5</v>
      </c>
      <c r="AT7" s="25">
        <v>624.78</v>
      </c>
      <c r="AU7" s="25">
        <v>729.62</v>
      </c>
      <c r="AV7" s="25">
        <v>1353.08</v>
      </c>
      <c r="AW7" s="25">
        <v>1872.87</v>
      </c>
      <c r="AX7" s="25">
        <v>1712.66</v>
      </c>
      <c r="AY7" s="25">
        <v>379.08</v>
      </c>
      <c r="AZ7" s="25">
        <v>367.55</v>
      </c>
      <c r="BA7" s="25">
        <v>378.56</v>
      </c>
      <c r="BB7" s="25">
        <v>364.46</v>
      </c>
      <c r="BC7" s="25">
        <v>338.89</v>
      </c>
      <c r="BD7" s="25">
        <v>243.36</v>
      </c>
      <c r="BE7" s="25">
        <v>32.24</v>
      </c>
      <c r="BF7" s="25">
        <v>52.06</v>
      </c>
      <c r="BG7" s="25">
        <v>64.67</v>
      </c>
      <c r="BH7" s="25">
        <v>86.31</v>
      </c>
      <c r="BI7" s="25">
        <v>92.13</v>
      </c>
      <c r="BJ7" s="25">
        <v>398.98</v>
      </c>
      <c r="BK7" s="25">
        <v>418.68</v>
      </c>
      <c r="BL7" s="25">
        <v>395.68</v>
      </c>
      <c r="BM7" s="25">
        <v>403.72</v>
      </c>
      <c r="BN7" s="25">
        <v>400.21</v>
      </c>
      <c r="BO7" s="25">
        <v>265.93</v>
      </c>
      <c r="BP7" s="25">
        <v>112.5</v>
      </c>
      <c r="BQ7" s="25">
        <v>107.52</v>
      </c>
      <c r="BR7" s="25">
        <v>107.02</v>
      </c>
      <c r="BS7" s="25">
        <v>92.91</v>
      </c>
      <c r="BT7" s="25">
        <v>98.99</v>
      </c>
      <c r="BU7" s="25">
        <v>98.64</v>
      </c>
      <c r="BV7" s="25">
        <v>94.78</v>
      </c>
      <c r="BW7" s="25">
        <v>97.59</v>
      </c>
      <c r="BX7" s="25">
        <v>92.17</v>
      </c>
      <c r="BY7" s="25">
        <v>92.83</v>
      </c>
      <c r="BZ7" s="25">
        <v>97.82</v>
      </c>
      <c r="CA7" s="25">
        <v>139.55000000000001</v>
      </c>
      <c r="CB7" s="25">
        <v>140.36000000000001</v>
      </c>
      <c r="CC7" s="25">
        <v>145.47999999999999</v>
      </c>
      <c r="CD7" s="25">
        <v>153.51</v>
      </c>
      <c r="CE7" s="25">
        <v>158.47999999999999</v>
      </c>
      <c r="CF7" s="25">
        <v>178.92</v>
      </c>
      <c r="CG7" s="25">
        <v>181.3</v>
      </c>
      <c r="CH7" s="25">
        <v>181.71</v>
      </c>
      <c r="CI7" s="25">
        <v>188.51</v>
      </c>
      <c r="CJ7" s="25">
        <v>189.43</v>
      </c>
      <c r="CK7" s="25">
        <v>177.56</v>
      </c>
      <c r="CL7" s="25">
        <v>52.29</v>
      </c>
      <c r="CM7" s="25">
        <v>52.31</v>
      </c>
      <c r="CN7" s="25">
        <v>51.47</v>
      </c>
      <c r="CO7" s="25">
        <v>50.73</v>
      </c>
      <c r="CP7" s="25">
        <v>49.51</v>
      </c>
      <c r="CQ7" s="25">
        <v>55.14</v>
      </c>
      <c r="CR7" s="25">
        <v>55.89</v>
      </c>
      <c r="CS7" s="25">
        <v>55.72</v>
      </c>
      <c r="CT7" s="25">
        <v>55.31</v>
      </c>
      <c r="CU7" s="25">
        <v>55.14</v>
      </c>
      <c r="CV7" s="25">
        <v>59.81</v>
      </c>
      <c r="CW7" s="25">
        <v>92.77</v>
      </c>
      <c r="CX7" s="25">
        <v>92.98</v>
      </c>
      <c r="CY7" s="25">
        <v>92.93</v>
      </c>
      <c r="CZ7" s="25">
        <v>92.63</v>
      </c>
      <c r="DA7" s="25">
        <v>93.02</v>
      </c>
      <c r="DB7" s="25">
        <v>81.39</v>
      </c>
      <c r="DC7" s="25">
        <v>81.27</v>
      </c>
      <c r="DD7" s="25">
        <v>81.260000000000005</v>
      </c>
      <c r="DE7" s="25">
        <v>80.36</v>
      </c>
      <c r="DF7" s="25">
        <v>80.13</v>
      </c>
      <c r="DG7" s="25">
        <v>89.42</v>
      </c>
      <c r="DH7" s="25">
        <v>54.68</v>
      </c>
      <c r="DI7" s="25">
        <v>55.02</v>
      </c>
      <c r="DJ7" s="25">
        <v>54.74</v>
      </c>
      <c r="DK7" s="25">
        <v>55.14</v>
      </c>
      <c r="DL7" s="25">
        <v>55.79</v>
      </c>
      <c r="DM7" s="25">
        <v>49.92</v>
      </c>
      <c r="DN7" s="25">
        <v>50.63</v>
      </c>
      <c r="DO7" s="25">
        <v>51.29</v>
      </c>
      <c r="DP7" s="25">
        <v>52.2</v>
      </c>
      <c r="DQ7" s="25">
        <v>52.7</v>
      </c>
      <c r="DR7" s="25">
        <v>52.02</v>
      </c>
      <c r="DS7" s="25">
        <v>32.15</v>
      </c>
      <c r="DT7" s="25">
        <v>33.6</v>
      </c>
      <c r="DU7" s="25">
        <v>34.04</v>
      </c>
      <c r="DV7" s="25">
        <v>37.619999999999997</v>
      </c>
      <c r="DW7" s="25">
        <v>40.53</v>
      </c>
      <c r="DX7" s="25">
        <v>16.88</v>
      </c>
      <c r="DY7" s="25">
        <v>18.28</v>
      </c>
      <c r="DZ7" s="25">
        <v>19.61</v>
      </c>
      <c r="EA7" s="25">
        <v>20.73</v>
      </c>
      <c r="EB7" s="25">
        <v>22.86</v>
      </c>
      <c r="EC7" s="25">
        <v>25.37</v>
      </c>
      <c r="ED7" s="25">
        <v>0.48</v>
      </c>
      <c r="EE7" s="25">
        <v>0.57999999999999996</v>
      </c>
      <c r="EF7" s="25">
        <v>0.66</v>
      </c>
      <c r="EG7" s="25">
        <v>0.66</v>
      </c>
      <c r="EH7" s="25">
        <v>0.61</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2025-02-13T00:28:52Z</cp:lastPrinted>
  <dcterms:created xsi:type="dcterms:W3CDTF">2025-01-24T06:50:46Z</dcterms:created>
  <dcterms:modified xsi:type="dcterms:W3CDTF">2025-02-18T00:32:04Z</dcterms:modified>
  <cp:category/>
</cp:coreProperties>
</file>