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5 農業集落排水\"/>
    </mc:Choice>
  </mc:AlternateContent>
  <xr:revisionPtr revIDLastSave="0" documentId="13_ncr:1_{FAF399E3-FED7-4C53-B505-D43D352CA29F}" xr6:coauthVersionLast="47" xr6:coauthVersionMax="47" xr10:uidLastSave="{00000000-0000-0000-0000-000000000000}"/>
  <workbookProtection workbookAlgorithmName="SHA-512" workbookHashValue="Rctvy+DL6vZjxsOKEZbP9ISFY7dHHvKclxbH44sucIGrCgLNNkzw3vYzv3jQO17ipZCPgLB+ALzMgA2HLUZWEg==" workbookSaltValue="ewyFuL6G6GNF8j9hAIhHJA==" workbookSpinCount="100000" lockStructure="1"/>
  <bookViews>
    <workbookView xWindow="-110" yWindow="-110" windowWidth="22780" windowHeight="146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<sst xmlns="http://schemas.openxmlformats.org/spreadsheetml/2006/main" count="236" uniqueCount="120">
  <si>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</si>
  <si>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</si>
  <si>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</si>
  <si>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</si>
  <si>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</si>
  <si>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</si>
  <si>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</si>
  <si>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</si>
  <si>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</si>
  <si>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</si>
  <si>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</si>
  <si>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</si>
  <si>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</si>
  <si>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</si>
  <si>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</si>
  <si>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</si>
  <si>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</si>
  <si>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</si>
  <si>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</si>
  <si>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</si>
  <si>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</si>
  <si>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</si>
  <si>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</si>
  <si>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</si>
  <si>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</si>
  <si>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</si>
  <si>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</si>
  <si>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</si>
  <si>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</si>
  <si>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</si>
  <si>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</si>
  <si>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</si>
  <si>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</si>
  <si>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</si>
  <si>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</si>
  <si>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</si>
  <si>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</si>
  <si>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</si>
  <si>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</si>
  <si>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</si>
  <si>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</si>
  <si>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</si>
  <si>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</si>
  <si>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</si>
  <si>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</si>
  <si>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</si>
  <si>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</si>
  <si>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</si>
  <si>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</si>
  <si>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</si>
  <si>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</si>
  <si>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</si>
  <si>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</si>
  <si>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</si>
  <si>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</si>
  <si>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</si>
  <si>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</si>
  <si>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</si>
  <si>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</si>
  <si>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</si>
  <si>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</si>
  <si>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</si>
  <si>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</si>
  <si>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</si>
  <si>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</si>
  <si>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</si>
  <si>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</si>
  <si>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</si>
  <si>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</si>
  <si>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</si>
  <si>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</si>
  <si>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</si>
  <si>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</si>
  <si>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</si>
  <si>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</si>
  <si>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</si>
  <si>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</si>
  <si>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</si>
  <si>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</si>
  <si>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</si>
  <si>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</si>
  <si>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</si>
  <si>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</si>
  <si>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</si>
  <si>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</si>
  <si>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</si>
  <si>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</si>
  <si>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</si>
  <si>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</si>
  <si>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</si>
  <si>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</si>
  <si>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</si>
  <si>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</si>
  <si>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</si>
  <si>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</si>
  <si>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</si>
  <si>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</si>
  <si>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</si>
  <si>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美浜町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</si>
  <si>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</si>
  <si>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</si>
  <si>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</si>
  <si>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</si>
  <si>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</si>
  <si>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</si>
  <si>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</si>
  <si>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</si>
  <si>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</si>
  <si>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</si>
  <si>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</si>
  <si>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</si>
  <si>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</si>
  <si>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</si>
  <si>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</si>
  <si>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</si>
  <si>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</si>
  <si>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</si>
  <si>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【③管渠改善率】
　平成8年度から供用を開始し、現時点では標準耐用年数（50年）に達している管渠はない。
　今後は管渠の経過年数が増えていくことを踏まえて、計画的な対策をしていくことが必要である。</t>
    <rPh sb="2" eb="4">
      <t>カンキョ</t>
    </rPh>
    <rPh sb="4" eb="6">
      <t>カイゼン</t>
    </rPh>
    <rPh sb="6" eb="7">
      <t>リツ</t>
    </rPh>
    <rPh sb="10" eb="12">
      <t>ヘイセイ</t>
    </rPh>
    <rPh sb="13" eb="15">
      <t>ネンド</t>
    </rPh>
    <rPh sb="17" eb="19">
      <t>キョウヨウ</t>
    </rPh>
    <rPh sb="20" eb="22">
      <t>カイシ</t>
    </rPh>
    <rPh sb="24" eb="27">
      <t>ゲンジテン</t>
    </rPh>
    <rPh sb="29" eb="31">
      <t>ヒョウジュン</t>
    </rPh>
    <rPh sb="31" eb="33">
      <t>タイヨウ</t>
    </rPh>
    <rPh sb="33" eb="35">
      <t>ネンスウ</t>
    </rPh>
    <rPh sb="38" eb="39">
      <t>ネン</t>
    </rPh>
    <rPh sb="41" eb="42">
      <t>タッ</t>
    </rPh>
    <rPh sb="46" eb="48">
      <t>カンキョ</t>
    </rPh>
    <rPh sb="54" eb="56">
      <t>コンゴ</t>
    </rPh>
    <rPh sb="57" eb="59">
      <t>カンキョ</t>
    </rPh>
    <rPh sb="60" eb="62">
      <t>ケイカ</t>
    </rPh>
    <rPh sb="62" eb="64">
      <t>ネンスウ</t>
    </rPh>
    <rPh sb="65" eb="66">
      <t>フ</t>
    </rPh>
    <rPh sb="73" eb="74">
      <t>フ</t>
    </rPh>
    <rPh sb="78" eb="81">
      <t>ケイカクテキ</t>
    </rPh>
    <rPh sb="82" eb="84">
      <t>タイサク</t>
    </rPh>
    <rPh sb="92" eb="94">
      <t>ヒツヨウ</t>
    </rPh>
    <phoneticPr fontId="4"/>
  </si>
  <si>
    <t>　経営の健全性・効率性については、経費回収率が低いことから、事業費に見合った使用料収入の確保や事業運営の効率化等による総コストの縮減に努め、一般会計からの繰入金に頼らない健全な経営になるような取組が必要である。
　また、今後も定住人口や流入人口の減少が見込まれるため、当初の処理計画等を見直し、維持管理の適正化を検討する必要がある。
　老朽化の状況については、今後の施設や管渠の耐用年数の経過年数が増えていくことを踏まえて計画的な老朽化対策を実施していく必要がある。
　経営戦略は令和2年度に策定済みで、令和7年度から見直しを行う予定である。</t>
    <rPh sb="1" eb="3">
      <t>ケイエイ</t>
    </rPh>
    <rPh sb="17" eb="19">
      <t>ケイヒ</t>
    </rPh>
    <rPh sb="19" eb="21">
      <t>カイシュウ</t>
    </rPh>
    <rPh sb="21" eb="22">
      <t>リツ</t>
    </rPh>
    <rPh sb="23" eb="24">
      <t>ヒク</t>
    </rPh>
    <rPh sb="30" eb="33">
      <t>ジギョウヒ</t>
    </rPh>
    <rPh sb="34" eb="36">
      <t>ミア</t>
    </rPh>
    <rPh sb="38" eb="41">
      <t>シヨウリョウ</t>
    </rPh>
    <rPh sb="41" eb="43">
      <t>シュウニュウ</t>
    </rPh>
    <rPh sb="44" eb="46">
      <t>カクホ</t>
    </rPh>
    <rPh sb="70" eb="72">
      <t>イッパン</t>
    </rPh>
    <rPh sb="72" eb="74">
      <t>カイケイ</t>
    </rPh>
    <rPh sb="81" eb="82">
      <t>タヨ</t>
    </rPh>
    <rPh sb="110" eb="112">
      <t>コンゴ</t>
    </rPh>
    <rPh sb="113" eb="115">
      <t>テイジュウ</t>
    </rPh>
    <rPh sb="115" eb="117">
      <t>ジンコウ</t>
    </rPh>
    <rPh sb="118" eb="120">
      <t>リュウニュウ</t>
    </rPh>
    <rPh sb="120" eb="122">
      <t>ジンコウ</t>
    </rPh>
    <rPh sb="123" eb="125">
      <t>ゲンショウ</t>
    </rPh>
    <rPh sb="126" eb="128">
      <t>ミコ</t>
    </rPh>
    <rPh sb="134" eb="136">
      <t>トウショ</t>
    </rPh>
    <rPh sb="137" eb="139">
      <t>ショリ</t>
    </rPh>
    <rPh sb="139" eb="141">
      <t>ケイカク</t>
    </rPh>
    <rPh sb="141" eb="142">
      <t>トウ</t>
    </rPh>
    <rPh sb="143" eb="145">
      <t>ミナオ</t>
    </rPh>
    <rPh sb="147" eb="149">
      <t>イジ</t>
    </rPh>
    <rPh sb="149" eb="151">
      <t>カンリ</t>
    </rPh>
    <rPh sb="152" eb="155">
      <t>テキセイカ</t>
    </rPh>
    <rPh sb="160" eb="162">
      <t>ヒツヨウ</t>
    </rPh>
    <rPh sb="170" eb="173">
      <t>ロウキュウカ</t>
    </rPh>
    <rPh sb="174" eb="176">
      <t>ジョウキョウ</t>
    </rPh>
    <rPh sb="182" eb="184">
      <t>コンゴ</t>
    </rPh>
    <rPh sb="185" eb="187">
      <t>シセツ</t>
    </rPh>
    <rPh sb="188" eb="190">
      <t>カンキョ</t>
    </rPh>
    <rPh sb="191" eb="193">
      <t>タイヨウ</t>
    </rPh>
    <rPh sb="193" eb="195">
      <t>ネンスウ</t>
    </rPh>
    <rPh sb="196" eb="198">
      <t>ケイカ</t>
    </rPh>
    <rPh sb="198" eb="200">
      <t>ネンスウ</t>
    </rPh>
    <rPh sb="201" eb="202">
      <t>フ</t>
    </rPh>
    <rPh sb="209" eb="210">
      <t>フ</t>
    </rPh>
    <rPh sb="213" eb="216">
      <t>ケイカクテキ</t>
    </rPh>
    <rPh sb="217" eb="220">
      <t>ロウキュウカ</t>
    </rPh>
    <rPh sb="220" eb="222">
      <t>タイサク</t>
    </rPh>
    <rPh sb="223" eb="225">
      <t>ジッシ</t>
    </rPh>
    <rPh sb="229" eb="231">
      <t>ヒツヨウ</t>
    </rPh>
    <rPh sb="244" eb="246">
      <t>レイワ</t>
    </rPh>
    <rPh sb="247" eb="249">
      <t>ネンド</t>
    </rPh>
    <rPh sb="252" eb="253">
      <t>ズ</t>
    </rPh>
    <rPh sb="263" eb="265">
      <t>ミナオ</t>
    </rPh>
    <rPh sb="267" eb="268">
      <t>オコナ</t>
    </rPh>
    <phoneticPr fontId="4"/>
  </si>
  <si>
    <t>【①収益的収支比率】　
　収益的収支比率は、100％前後ではある。これは一般会計からの繰入金が要因である。
【④企業債残高対事業規模比率】
　企業債残高対事業規模比率は、平均値と比較して低い数値である。令和6年度からの公営企業会計への移行に向けて企業債の新規借入を行った。事業は完了しており、将来的には企業債残高は減少する。
【⑤経費回収率】
　経費回収率は、平均値と比較して低い数値である。料金収入が少ないことと合わせて処理区域内人口の減少も原因であると伺える。
【⑥汚水処理原価】
　汚水処理原価は、平均値と比較して高い数値であり、また昨年よりも高い数値となっている。機器更新に係る費用の増加が要因である。
【⑦施設利用率】
　施設利用率は、平均値に対し約2分の1と低い数値である。処理区域の特徴として、夏季における海水浴客を見込んだ処理計画としているが、計画時と比べ近年は海水浴客や処理区域内人口が減少してきており、適切な処理施設の規模となっていないことが伺える。
【⑧水洗化率】
　水洗化率は、平均値と比較して高い数値である。</t>
    <rPh sb="2" eb="5">
      <t>シュウエキテキ</t>
    </rPh>
    <rPh sb="5" eb="7">
      <t>シュウシ</t>
    </rPh>
    <rPh sb="7" eb="9">
      <t>ヒリツ</t>
    </rPh>
    <rPh sb="36" eb="38">
      <t>イッパン</t>
    </rPh>
    <rPh sb="38" eb="40">
      <t>カイケイ</t>
    </rPh>
    <rPh sb="47" eb="49">
      <t>ヨウイン</t>
    </rPh>
    <rPh sb="57" eb="59">
      <t>キギョウ</t>
    </rPh>
    <rPh sb="59" eb="60">
      <t>サイ</t>
    </rPh>
    <rPh sb="60" eb="62">
      <t>ザンダカ</t>
    </rPh>
    <rPh sb="62" eb="63">
      <t>タイ</t>
    </rPh>
    <rPh sb="63" eb="65">
      <t>ジギョウ</t>
    </rPh>
    <rPh sb="65" eb="67">
      <t>キボ</t>
    </rPh>
    <rPh sb="67" eb="69">
      <t>ヒリツ</t>
    </rPh>
    <rPh sb="72" eb="74">
      <t>キギョウ</t>
    </rPh>
    <rPh sb="74" eb="75">
      <t>サイ</t>
    </rPh>
    <rPh sb="75" eb="77">
      <t>ザンダカ</t>
    </rPh>
    <rPh sb="77" eb="78">
      <t>タイ</t>
    </rPh>
    <rPh sb="78" eb="80">
      <t>ジギョウ</t>
    </rPh>
    <rPh sb="80" eb="82">
      <t>キボ</t>
    </rPh>
    <rPh sb="82" eb="84">
      <t>ヒリツ</t>
    </rPh>
    <rPh sb="86" eb="89">
      <t>ヘイキンチ</t>
    </rPh>
    <rPh sb="90" eb="92">
      <t>ヒカク</t>
    </rPh>
    <rPh sb="94" eb="95">
      <t>ヒク</t>
    </rPh>
    <rPh sb="96" eb="98">
      <t>スウチ</t>
    </rPh>
    <rPh sb="102" eb="104">
      <t>レイワ</t>
    </rPh>
    <rPh sb="105" eb="107">
      <t>ネンド</t>
    </rPh>
    <rPh sb="110" eb="112">
      <t>コウエイ</t>
    </rPh>
    <rPh sb="112" eb="114">
      <t>キギョウ</t>
    </rPh>
    <rPh sb="114" eb="116">
      <t>カイケイ</t>
    </rPh>
    <rPh sb="118" eb="120">
      <t>イコウ</t>
    </rPh>
    <rPh sb="121" eb="122">
      <t>ム</t>
    </rPh>
    <rPh sb="124" eb="126">
      <t>キギョウ</t>
    </rPh>
    <rPh sb="126" eb="127">
      <t>サイ</t>
    </rPh>
    <rPh sb="128" eb="130">
      <t>シンキ</t>
    </rPh>
    <rPh sb="130" eb="132">
      <t>カリイレ</t>
    </rPh>
    <rPh sb="133" eb="134">
      <t>オコナ</t>
    </rPh>
    <rPh sb="137" eb="139">
      <t>ジギョウ</t>
    </rPh>
    <rPh sb="140" eb="142">
      <t>カンリョウ</t>
    </rPh>
    <rPh sb="147" eb="149">
      <t>ショウライ</t>
    </rPh>
    <rPh sb="149" eb="150">
      <t>テキ</t>
    </rPh>
    <rPh sb="152" eb="154">
      <t>キギョウ</t>
    </rPh>
    <rPh sb="154" eb="155">
      <t>サイ</t>
    </rPh>
    <rPh sb="155" eb="157">
      <t>ザンダカ</t>
    </rPh>
    <rPh sb="158" eb="160">
      <t>ゲンショウ</t>
    </rPh>
    <rPh sb="167" eb="169">
      <t>ケイヒ</t>
    </rPh>
    <rPh sb="169" eb="171">
      <t>カイシュウ</t>
    </rPh>
    <rPh sb="171" eb="172">
      <t>リツ</t>
    </rPh>
    <rPh sb="186" eb="188">
      <t>ヒカク</t>
    </rPh>
    <rPh sb="190" eb="191">
      <t>ヒク</t>
    </rPh>
    <rPh sb="192" eb="194">
      <t>スウチ</t>
    </rPh>
    <rPh sb="209" eb="210">
      <t>ア</t>
    </rPh>
    <rPh sb="213" eb="215">
      <t>ショリ</t>
    </rPh>
    <rPh sb="215" eb="217">
      <t>クイキ</t>
    </rPh>
    <rPh sb="217" eb="218">
      <t>ナイ</t>
    </rPh>
    <rPh sb="218" eb="220">
      <t>ジンコウ</t>
    </rPh>
    <rPh sb="221" eb="223">
      <t>ゲンショウ</t>
    </rPh>
    <rPh sb="224" eb="226">
      <t>ゲンイン</t>
    </rPh>
    <rPh sb="230" eb="231">
      <t>ウカガ</t>
    </rPh>
    <rPh sb="238" eb="240">
      <t>オスイ</t>
    </rPh>
    <rPh sb="240" eb="242">
      <t>ショリ</t>
    </rPh>
    <rPh sb="242" eb="244">
      <t>ゲンカ</t>
    </rPh>
    <rPh sb="255" eb="258">
      <t>ヘイキンチ</t>
    </rPh>
    <rPh sb="259" eb="261">
      <t>ヒカク</t>
    </rPh>
    <rPh sb="263" eb="264">
      <t>タカ</t>
    </rPh>
    <rPh sb="265" eb="267">
      <t>スウチ</t>
    </rPh>
    <rPh sb="278" eb="279">
      <t>タカ</t>
    </rPh>
    <rPh sb="280" eb="282">
      <t>スウチ</t>
    </rPh>
    <rPh sb="294" eb="295">
      <t>カカ</t>
    </rPh>
    <rPh sb="312" eb="314">
      <t>シセツ</t>
    </rPh>
    <rPh sb="314" eb="316">
      <t>リヨウ</t>
    </rPh>
    <rPh sb="316" eb="317">
      <t>リツ</t>
    </rPh>
    <rPh sb="335" eb="336">
      <t>ブン</t>
    </rPh>
    <rPh sb="339" eb="340">
      <t>ヒク</t>
    </rPh>
    <rPh sb="341" eb="343">
      <t>スウチ</t>
    </rPh>
    <rPh sb="347" eb="349">
      <t>ショリ</t>
    </rPh>
    <rPh sb="349" eb="351">
      <t>クイキ</t>
    </rPh>
    <rPh sb="373" eb="375">
      <t>ショリ</t>
    </rPh>
    <rPh sb="384" eb="386">
      <t>ケイカク</t>
    </rPh>
    <rPh sb="386" eb="387">
      <t>ジ</t>
    </rPh>
    <rPh sb="388" eb="389">
      <t>クラ</t>
    </rPh>
    <rPh sb="390" eb="392">
      <t>キンネン</t>
    </rPh>
    <rPh sb="396" eb="397">
      <t>キャク</t>
    </rPh>
    <rPh sb="402" eb="403">
      <t>ナイ</t>
    </rPh>
    <rPh sb="443" eb="446">
      <t>スイセンカ</t>
    </rPh>
    <rPh sb="446" eb="447">
      <t>リツ</t>
    </rPh>
    <rPh sb="460" eb="462">
      <t>ヒカク</t>
    </rPh>
    <rPh sb="464" eb="465">
      <t>タカ</t>
    </rPh>
    <rPh sb="466" eb="468">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</si>
</sst>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CD-4E3D-8816-964ABB29B95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D1CD-4E3D-8816-964ABB29B95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21.56</c:v>
                </c:pt>
                <c:pt idx="1">
                  <c:v>20.63</c:v>
                </c:pt>
                <c:pt idx="2">
                  <c:v>23.75</c:v>
                </c:pt>
                <c:pt idx="3">
                  <c:v>24.06</c:v>
                </c:pt>
                <c:pt idx="4">
                  <c:v>24.38</c:v>
                </c:pt>
              </c:numCache>
            </c:numRef>
          </c:val>
          <c:extLst>
            <c:ext xmlns:c16="http://schemas.microsoft.com/office/drawing/2014/chart" uri="{C3380CC4-5D6E-409C-BE32-E72D297353CC}">
              <c16:uniqueId val="{00000000-715B-4CEB-A369-846530DF0B2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715B-4CEB-A369-846530DF0B2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89.95</c:v>
                </c:pt>
                <c:pt idx="1">
                  <c:v>89.9</c:v>
                </c:pt>
                <c:pt idx="2">
                  <c:v>89.53</c:v>
                </c:pt>
                <c:pt idx="3">
                  <c:v>89.73</c:v>
                </c:pt>
                <c:pt idx="4">
                  <c:v>90.22</c:v>
                </c:pt>
              </c:numCache>
            </c:numRef>
          </c:val>
          <c:extLst>
            <c:ext xmlns:c16="http://schemas.microsoft.com/office/drawing/2014/chart" uri="{C3380CC4-5D6E-409C-BE32-E72D297353CC}">
              <c16:uniqueId val="{00000000-0C7A-435E-B728-89CA09AB9AB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0C7A-435E-B728-89CA09AB9AB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101.87</c:v>
                </c:pt>
                <c:pt idx="1">
                  <c:v>107.74</c:v>
                </c:pt>
                <c:pt idx="2">
                  <c:v>100</c:v>
                </c:pt>
                <c:pt idx="3">
                  <c:v>104.18</c:v>
                </c:pt>
                <c:pt idx="4">
                  <c:v>101.73</c:v>
                </c:pt>
              </c:numCache>
            </c:numRef>
          </c:val>
          <c:extLst>
            <c:ext xmlns:c16="http://schemas.microsoft.com/office/drawing/2014/chart" uri="{C3380CC4-5D6E-409C-BE32-E72D297353CC}">
              <c16:uniqueId val="{00000000-2E88-48F3-9FCC-1F9A827CB77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88-48F3-9FCC-1F9A827CB77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F9-4086-A336-8C19E499DC1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F9-4086-A336-8C19E499DC1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CA-445A-9175-F0237D23304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CA-445A-9175-F0237D23304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75-4123-B7D5-CD69F4E9F55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75-4123-B7D5-CD69F4E9F55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E6-47A5-92AF-B14ED7556F4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E6-47A5-92AF-B14ED7556F4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quot;-&quot;">
                  <c:v>495.36</c:v>
                </c:pt>
              </c:numCache>
            </c:numRef>
          </c:val>
          <c:extLst>
            <c:ext xmlns:c16="http://schemas.microsoft.com/office/drawing/2014/chart" uri="{C3380CC4-5D6E-409C-BE32-E72D297353CC}">
              <c16:uniqueId val="{00000000-B3D8-4148-9AC6-E052122AF75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B3D8-4148-9AC6-E052122AF75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16.399999999999999</c:v>
                </c:pt>
                <c:pt idx="1">
                  <c:v>17.89</c:v>
                </c:pt>
                <c:pt idx="2">
                  <c:v>17.39</c:v>
                </c:pt>
                <c:pt idx="3">
                  <c:v>16.2</c:v>
                </c:pt>
                <c:pt idx="4">
                  <c:v>9.08</c:v>
                </c:pt>
              </c:numCache>
            </c:numRef>
          </c:val>
          <c:extLst>
            <c:ext xmlns:c16="http://schemas.microsoft.com/office/drawing/2014/chart" uri="{C3380CC4-5D6E-409C-BE32-E72D297353CC}">
              <c16:uniqueId val="{00000000-9615-4FBA-B6B9-88210044611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9615-4FBA-B6B9-88210044611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690.87</c:v>
                </c:pt>
                <c:pt idx="1">
                  <c:v>637.08000000000004</c:v>
                </c:pt>
                <c:pt idx="2">
                  <c:v>660.84</c:v>
                </c:pt>
                <c:pt idx="3">
                  <c:v>732.47</c:v>
                </c:pt>
                <c:pt idx="4">
                  <c:v>1254.31</c:v>
                </c:pt>
              </c:numCache>
            </c:numRef>
          </c:val>
          <c:extLst>
            <c:ext xmlns:c16="http://schemas.microsoft.com/office/drawing/2014/chart" uri="{C3380CC4-5D6E-409C-BE32-E72D297353CC}">
              <c16:uniqueId val="{00000000-FE14-4813-A469-ABE670142CA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FE14-4813-A469-ABE670142CA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愛知県　美浜町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71" t="str">
        <f>データ!$M$6</f>
        <v>非設置</v>
      </c>
      <c r="AE8" s="71"/>
      <c r="AF8" s="71"/>
      <c r="AG8" s="71"/>
      <c r="AH8" s="71"/>
      <c r="AI8" s="71"/>
      <c r="AJ8" s="71"/>
      <c r="AK8" s="3"/>
      <c r="AL8" s="44">
        <f>データ!S6</f>
        <v>20903</v>
      </c>
      <c r="AM8" s="44"/>
      <c r="AN8" s="44"/>
      <c r="AO8" s="44"/>
      <c r="AP8" s="44"/>
      <c r="AQ8" s="44"/>
      <c r="AR8" s="44"/>
      <c r="AS8" s="44"/>
      <c r="AT8" s="45">
        <f>データ!T6</f>
        <v>46.2</v>
      </c>
      <c r="AU8" s="45"/>
      <c r="AV8" s="45"/>
      <c r="AW8" s="45"/>
      <c r="AX8" s="45"/>
      <c r="AY8" s="45"/>
      <c r="AZ8" s="45"/>
      <c r="BA8" s="45"/>
      <c r="BB8" s="45">
        <f>データ!U6</f>
        <v>452.45</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0.89</v>
      </c>
      <c r="Q10" s="45"/>
      <c r="R10" s="45"/>
      <c r="S10" s="45"/>
      <c r="T10" s="45"/>
      <c r="U10" s="45"/>
      <c r="V10" s="45"/>
      <c r="W10" s="45">
        <f>データ!Q6</f>
        <v>84.11</v>
      </c>
      <c r="X10" s="45"/>
      <c r="Y10" s="45"/>
      <c r="Z10" s="45"/>
      <c r="AA10" s="45"/>
      <c r="AB10" s="45"/>
      <c r="AC10" s="45"/>
      <c r="AD10" s="44">
        <f>データ!R6</f>
        <v>2120</v>
      </c>
      <c r="AE10" s="44"/>
      <c r="AF10" s="44"/>
      <c r="AG10" s="44"/>
      <c r="AH10" s="44"/>
      <c r="AI10" s="44"/>
      <c r="AJ10" s="44"/>
      <c r="AK10" s="2"/>
      <c r="AL10" s="44">
        <f>データ!V6</f>
        <v>184</v>
      </c>
      <c r="AM10" s="44"/>
      <c r="AN10" s="44"/>
      <c r="AO10" s="44"/>
      <c r="AP10" s="44"/>
      <c r="AQ10" s="44"/>
      <c r="AR10" s="44"/>
      <c r="AS10" s="44"/>
      <c r="AT10" s="45">
        <f>データ!W6</f>
        <v>0.15</v>
      </c>
      <c r="AU10" s="45"/>
      <c r="AV10" s="45"/>
      <c r="AW10" s="45"/>
      <c r="AX10" s="45"/>
      <c r="AY10" s="45"/>
      <c r="AZ10" s="45"/>
      <c r="BA10" s="45"/>
      <c r="BB10" s="45">
        <f>データ!X6</f>
        <v>1226.67</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119</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44</v>
      </c>
      <c r="N86" s="12" t="s">
        <v>43</v>
      </c>
      <c r="O86" s="12" t="str">
        <f>データ!EO6</f>
        <v>【0.02】</v>
      </c>
    </row>
  </sheetData>
  <sheetProtection algorithmName="SHA-512" hashValue="WmwVKqaxeqybicnablYRv9dGFKGvIDtC/cmdsClqJK+WBGoje79k+/ZLGNL/48stTT8I/cOSrtluwWuzShhjFA==" saltValue="8WtNOTW7vDR7YzWeHhvnE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8164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2">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234460</v>
      </c>
      <c r="D6" s="19">
        <f t="shared" si="3"/>
        <v>47</v>
      </c>
      <c r="E6" s="19">
        <f t="shared" si="3"/>
        <v>17</v>
      </c>
      <c r="F6" s="19">
        <f t="shared" si="3"/>
        <v>5</v>
      </c>
      <c r="G6" s="19">
        <f t="shared" si="3"/>
        <v>0</v>
      </c>
      <c r="H6" s="19" t="str">
        <f t="shared" si="3"/>
        <v>愛知県　美浜町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0.89</v>
      </c>
      <c r="Q6" s="20">
        <f t="shared" si="3"/>
        <v>84.11</v>
      </c>
      <c r="R6" s="20">
        <f t="shared" si="3"/>
        <v>2120</v>
      </c>
      <c r="S6" s="20">
        <f t="shared" si="3"/>
        <v>20903</v>
      </c>
      <c r="T6" s="20">
        <f t="shared" si="3"/>
        <v>46.2</v>
      </c>
      <c r="U6" s="20">
        <f t="shared" si="3"/>
        <v>452.45</v>
      </c>
      <c r="V6" s="20">
        <f t="shared" si="3"/>
        <v>184</v>
      </c>
      <c r="W6" s="20">
        <f t="shared" si="3"/>
        <v>0.15</v>
      </c>
      <c r="X6" s="20">
        <f t="shared" si="3"/>
        <v>1226.67</v>
      </c>
      <c r="Y6" s="21">
        <f>IF(Y7="",NA(),Y7)</f>
        <v>101.87</v>
      </c>
      <c r="Z6" s="21">
        <f t="shared" ref="Z6:AH6" si="4">IF(Z7="",NA(),Z7)</f>
        <v>107.74</v>
      </c>
      <c r="AA6" s="21">
        <f t="shared" si="4"/>
        <v>100</v>
      </c>
      <c r="AB6" s="21">
        <f t="shared" si="4"/>
        <v>104.18</v>
      </c>
      <c r="AC6" s="21">
        <f t="shared" si="4"/>
        <v>101.73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495.36</v>
      </c>
      <c r="BK6" s="21">
        <f t="shared" si="7"/>
        <v>826.83</v>
      </c>
      <c r="BL6" s="21">
        <f t="shared" si="7"/>
        <v>867.83</v>
      </c>
      <c r="BM6" s="21">
        <f t="shared" si="7"/>
        <v>791.76</v>
      </c>
      <c r="BN6" s="21">
        <f t="shared" si="7"/>
        <v>900.82</v>
      </c>
      <c r="BO6" s="21">
        <f t="shared" si="7"/>
        <v>839.21</v>
      </c>
      <c r="BP6" s="20" t="str">
        <f>IF(BP7="","",IF(BP7="-","【-】","【"&amp;SUBSTITUTE(TEXT(BP7,"#,##0.00"),"-","△")&amp;"】"))</f>
        <v>【785.10】</v>
      </c>
      <c r="BQ6" s="21">
        <f>IF(BQ7="",NA(),BQ7)</f>
        <v>16.399999999999999</v>
      </c>
      <c r="BR6" s="21">
        <f t="shared" ref="BR6:BZ6" si="8">IF(BR7="",NA(),BR7)</f>
        <v>17.89</v>
      </c>
      <c r="BS6" s="21">
        <f t="shared" si="8"/>
        <v>17.39</v>
      </c>
      <c r="BT6" s="21">
        <f t="shared" si="8"/>
        <v>16.2</v>
      </c>
      <c r="BU6" s="21">
        <f t="shared" si="8"/>
        <v>9.08</v>
      </c>
      <c r="BV6" s="21">
        <f t="shared" si="8"/>
        <v>57.31</v>
      </c>
      <c r="BW6" s="21">
        <f t="shared" si="8"/>
        <v>57.08</v>
      </c>
      <c r="BX6" s="21">
        <f t="shared" si="8"/>
        <v>56.26</v>
      </c>
      <c r="BY6" s="21">
        <f t="shared" si="8"/>
        <v>52.94</v>
      </c>
      <c r="BZ6" s="21">
        <f t="shared" si="8"/>
        <v>52.05</v>
      </c>
      <c r="CA6" s="20" t="str">
        <f>IF(CA7="","",IF(CA7="-","【-】","【"&amp;SUBSTITUTE(TEXT(CA7,"#,##0.00"),"-","△")&amp;"】"))</f>
        <v>【56.93】</v>
      </c>
      <c r="CB6" s="21">
        <f>IF(CB7="",NA(),CB7)</f>
        <v>690.87</v>
      </c>
      <c r="CC6" s="21">
        <f t="shared" ref="CC6:CK6" si="9">IF(CC7="",NA(),CC7)</f>
        <v>637.08000000000004</v>
      </c>
      <c r="CD6" s="21">
        <f t="shared" si="9"/>
        <v>660.84</v>
      </c>
      <c r="CE6" s="21">
        <f t="shared" si="9"/>
        <v>732.47</v>
      </c>
      <c r="CF6" s="21">
        <f t="shared" si="9"/>
        <v>1254.31</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21.56</v>
      </c>
      <c r="CN6" s="21">
        <f t="shared" ref="CN6:CV6" si="10">IF(CN7="",NA(),CN7)</f>
        <v>20.63</v>
      </c>
      <c r="CO6" s="21">
        <f t="shared" si="10"/>
        <v>23.75</v>
      </c>
      <c r="CP6" s="21">
        <f t="shared" si="10"/>
        <v>24.06</v>
      </c>
      <c r="CQ6" s="21">
        <f t="shared" si="10"/>
        <v>24.38</v>
      </c>
      <c r="CR6" s="21">
        <f t="shared" si="10"/>
        <v>50.14</v>
      </c>
      <c r="CS6" s="21">
        <f t="shared" si="10"/>
        <v>54.83</v>
      </c>
      <c r="CT6" s="21">
        <f t="shared" si="10"/>
        <v>66.53</v>
      </c>
      <c r="CU6" s="21">
        <f t="shared" si="10"/>
        <v>52.35</v>
      </c>
      <c r="CV6" s="21">
        <f t="shared" si="10"/>
        <v>46.25</v>
      </c>
      <c r="CW6" s="20" t="str">
        <f>IF(CW7="","",IF(CW7="-","【-】","【"&amp;SUBSTITUTE(TEXT(CW7,"#,##0.00"),"-","△")&amp;"】"))</f>
        <v>【49.87】</v>
      </c>
      <c r="CX6" s="21">
        <f>IF(CX7="",NA(),CX7)</f>
        <v>89.95</v>
      </c>
      <c r="CY6" s="21">
        <f t="shared" ref="CY6:DG6" si="11">IF(CY7="",NA(),CY7)</f>
        <v>89.9</v>
      </c>
      <c r="CZ6" s="21">
        <f t="shared" si="11"/>
        <v>89.53</v>
      </c>
      <c r="DA6" s="21">
        <f t="shared" si="11"/>
        <v>89.73</v>
      </c>
      <c r="DB6" s="21">
        <f t="shared" si="11"/>
        <v>90.22</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234460</v>
      </c>
      <c r="D7" s="23">
        <v>47</v>
      </c>
      <c r="E7" s="23">
        <v>17</v>
      </c>
      <c r="F7" s="23">
        <v>5</v>
      </c>
      <c r="G7" s="23">
        <v>0</v>
      </c>
      <c r="H7" s="23" t="s">
        <v>98</v>
      </c>
      <c r="I7" s="23" t="s">
        <v>99</v>
      </c>
      <c r="J7" s="23" t="s">
        <v>100</v>
      </c>
      <c r="K7" s="23" t="s">
        <v>101</v>
      </c>
      <c r="L7" s="23" t="s">
        <v>102</v>
      </c>
      <c r="M7" s="23" t="s">
        <v>103</v>
      </c>
      <c r="N7" s="24" t="s">
        <v>104</v>
      </c>
      <c r="O7" s="24" t="s">
        <v>105</v>
      </c>
      <c r="P7" s="24">
        <v>0.89</v>
      </c>
      <c r="Q7" s="24">
        <v>84.11</v>
      </c>
      <c r="R7" s="24">
        <v>2120</v>
      </c>
      <c r="S7" s="24">
        <v>20903</v>
      </c>
      <c r="T7" s="24">
        <v>46.2</v>
      </c>
      <c r="U7" s="24">
        <v>452.45</v>
      </c>
      <c r="V7" s="24">
        <v>184</v>
      </c>
      <c r="W7" s="24">
        <v>0.15</v>
      </c>
      <c r="X7" s="24">
        <v>1226.67</v>
      </c>
      <c r="Y7" s="24">
        <v>101.87</v>
      </c>
      <c r="Z7" s="24">
        <v>107.74</v>
      </c>
      <c r="AA7" s="24">
        <v>100</v>
      </c>
      <c r="AB7" s="24">
        <v>104.18</v>
      </c>
      <c r="AC7" s="24">
        <v>101.73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495.36</v>
      </c>
      <c r="BK7" s="24">
        <v>826.83</v>
      </c>
      <c r="BL7" s="24">
        <v>867.83</v>
      </c>
      <c r="BM7" s="24">
        <v>791.76</v>
      </c>
      <c r="BN7" s="24">
        <v>900.82</v>
      </c>
      <c r="BO7" s="24">
        <v>839.21</v>
      </c>
      <c r="BP7" s="24">
        <v>785.1</v>
      </c>
      <c r="BQ7" s="24">
        <v>16.399999999999999</v>
      </c>
      <c r="BR7" s="24">
        <v>17.89</v>
      </c>
      <c r="BS7" s="24">
        <v>17.39</v>
      </c>
      <c r="BT7" s="24">
        <v>16.2</v>
      </c>
      <c r="BU7" s="24">
        <v>9.08</v>
      </c>
      <c r="BV7" s="24">
        <v>57.31</v>
      </c>
      <c r="BW7" s="24">
        <v>57.08</v>
      </c>
      <c r="BX7" s="24">
        <v>56.26</v>
      </c>
      <c r="BY7" s="24">
        <v>52.94</v>
      </c>
      <c r="BZ7" s="24">
        <v>52.05</v>
      </c>
      <c r="CA7" s="24">
        <v>56.93</v>
      </c>
      <c r="CB7" s="24">
        <v>690.87</v>
      </c>
      <c r="CC7" s="24">
        <v>637.08000000000004</v>
      </c>
      <c r="CD7" s="24">
        <v>660.84</v>
      </c>
      <c r="CE7" s="24">
        <v>732.47</v>
      </c>
      <c r="CF7" s="24">
        <v>1254.31</v>
      </c>
      <c r="CG7" s="24">
        <v>273.52</v>
      </c>
      <c r="CH7" s="24">
        <v>274.99</v>
      </c>
      <c r="CI7" s="24">
        <v>282.08999999999997</v>
      </c>
      <c r="CJ7" s="24">
        <v>303.27999999999997</v>
      </c>
      <c r="CK7" s="24">
        <v>301.86</v>
      </c>
      <c r="CL7" s="24">
        <v>271.14999999999998</v>
      </c>
      <c r="CM7" s="24">
        <v>21.56</v>
      </c>
      <c r="CN7" s="24">
        <v>20.63</v>
      </c>
      <c r="CO7" s="24">
        <v>23.75</v>
      </c>
      <c r="CP7" s="24">
        <v>24.06</v>
      </c>
      <c r="CQ7" s="24">
        <v>24.38</v>
      </c>
      <c r="CR7" s="24">
        <v>50.14</v>
      </c>
      <c r="CS7" s="24">
        <v>54.83</v>
      </c>
      <c r="CT7" s="24">
        <v>66.53</v>
      </c>
      <c r="CU7" s="24">
        <v>52.35</v>
      </c>
      <c r="CV7" s="24">
        <v>46.25</v>
      </c>
      <c r="CW7" s="24">
        <v>49.87</v>
      </c>
      <c r="CX7" s="24">
        <v>89.95</v>
      </c>
      <c r="CY7" s="24">
        <v>89.9</v>
      </c>
      <c r="CZ7" s="24">
        <v>89.53</v>
      </c>
      <c r="DA7" s="24">
        <v>89.73</v>
      </c>
      <c r="DB7" s="24">
        <v>90.22</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2025-02-14T07:40:31Z</cp:lastPrinted>
  <dcterms:created xsi:type="dcterms:W3CDTF">2025-01-24T07:35:11Z</dcterms:created>
  <dcterms:modified xsi:type="dcterms:W3CDTF">2025-02-14T07:40:32Z</dcterms:modified>
  <cp:category/>
</cp:coreProperties>
</file>