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788E0D6A-489C-401C-909F-A5308FBCF5FB}" xr6:coauthVersionLast="47" xr6:coauthVersionMax="47" xr10:uidLastSave="{00000000-0000-0000-0000-000000000000}"/>
  <workbookProtection workbookAlgorithmName="SHA-512" workbookHashValue="ZxSTkcIv2DielK7knDIEz41yJASIWjX6i38uhCajbWVaHLKy9DrZHaPxMxJRlwxf9nxQTmcelLm4knO+mWKefw==" workbookSaltValue="8xbcxwjdw+qezgbvF0gve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B10" i="4"/>
  <c r="W8" i="4"/>
  <c r="I8" i="4"/>
  <c r="B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<sst xmlns="http://schemas.openxmlformats.org/spreadsheetml/2006/main" count="236" uniqueCount="116">
  <si>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</si>
  <si>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</si>
  <si>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</si>
  <si>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</si>
  <si>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</si>
  <si>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</si>
  <si>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</si>
  <si>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</si>
  <si>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</si>
  <si>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</si>
  <si>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</si>
  <si>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</si>
  <si>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</si>
  <si>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</si>
  <si>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</si>
  <si>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</si>
  <si>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</si>
  <si>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</si>
  <si>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</si>
  <si>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</si>
  <si>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</si>
  <si>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</si>
  <si>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</si>
  <si>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</si>
  <si>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</si>
  <si>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</si>
  <si>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</si>
  <si>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</si>
  <si>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</si>
  <si>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</si>
  <si>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</si>
  <si>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</si>
  <si>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</si>
  <si>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</si>
  <si>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</si>
  <si>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</si>
  <si>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</si>
  <si>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</si>
  <si>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</si>
  <si>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</si>
  <si>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</si>
  <si>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</si>
  <si>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</si>
  <si>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</si>
  <si>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</si>
  <si>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</si>
  <si>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</si>
  <si>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</si>
  <si>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</si>
  <si>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</si>
  <si>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</si>
  <si>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</si>
  <si>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</si>
  <si>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</si>
  <si>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</si>
  <si>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</si>
  <si>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</si>
  <si>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</si>
  <si>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</si>
  <si>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</si>
  <si>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</si>
  <si>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</si>
  <si>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</si>
  <si>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</si>
  <si>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</si>
  <si>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</si>
  <si>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</si>
  <si>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</si>
  <si>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</si>
  <si>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</si>
  <si>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</si>
  <si>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</si>
  <si>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</si>
  <si>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</si>
  <si>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</si>
  <si>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</si>
  <si>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</si>
  <si>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</si>
  <si>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</si>
  <si>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</si>
  <si>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</si>
  <si>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</si>
  <si>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</si>
  <si>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</si>
  <si>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</si>
  <si>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</si>
  <si>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</si>
  <si>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</si>
  <si>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</si>
  <si>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</si>
  <si>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</si>
  <si>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</si>
  <si>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</si>
  <si>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</si>
  <si>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</si>
  <si>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</si>
  <si>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</si>
  <si>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</si>
  <si>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</si>
  <si>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</si>
  <si>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</si>
  <si>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</si>
  <si>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</si>
  <si>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</si>
  <si>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</si>
  <si>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</si>
  <si>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</si>
  <si>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</si>
  <si>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</si>
  <si>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</si>
  <si>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</si>
  <si>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</si>
  <si>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</si>
  <si>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については、法定耐用年数を超えた施設が無いため数値が低くなっています。管路施設について古いものは30年を経過してきているため、ストックマネジメント計画に基づき管路施設等の調査を進めていきます。</t>
    <rPh sb="31" eb="32">
      <t>ナ</t>
    </rPh>
    <phoneticPr fontId="4"/>
  </si>
  <si>
    <t>令和元年度より公営企業会計へ移行しました。本町では公共下水道、農業集落排水、合併浄化槽の排水処理施設にて整備を行っており汚水処理普及率は99.9%となっています。今後は、農業集落排水区域の統合を進め、下水道経営の健全化を図り、町全体の汚水処理の効率化を行っていきます。経営戦略については、令和２年度に策定しましたが、人口推計の変更、物価上昇による事業費変動等の社会情勢の変化を的確に反映するため、令和６年度に改定を行い下水道事業の健全化へ向け事業を進めていきます。</t>
    <rPh sb="158" eb="162">
      <t>ジンコウスイケイ</t>
    </rPh>
    <rPh sb="163" eb="165">
      <t>ヘンコウ</t>
    </rPh>
    <rPh sb="166" eb="170">
      <t>ブッカジョウショウ</t>
    </rPh>
    <rPh sb="173" eb="178">
      <t>ジギョウヒヘンドウ</t>
    </rPh>
    <rPh sb="178" eb="179">
      <t>トウ</t>
    </rPh>
    <rPh sb="180" eb="184">
      <t>シャカイジョウセイ</t>
    </rPh>
    <rPh sb="185" eb="187">
      <t>ヘンカ</t>
    </rPh>
    <rPh sb="188" eb="190">
      <t>テキカク</t>
    </rPh>
    <rPh sb="191" eb="193">
      <t>ハンエイ</t>
    </rPh>
    <rPh sb="198" eb="200">
      <t>レイワ</t>
    </rPh>
    <rPh sb="201" eb="203">
      <t>ネンド</t>
    </rPh>
    <rPh sb="204" eb="206">
      <t>カイテイ</t>
    </rPh>
    <rPh sb="207" eb="208">
      <t>オコナ</t>
    </rPh>
    <rPh sb="209" eb="212">
      <t>ゲスイドウ</t>
    </rPh>
    <rPh sb="212" eb="214">
      <t>ジギョウ</t>
    </rPh>
    <rPh sb="215" eb="218">
      <t>ケンゼンカ</t>
    </rPh>
    <rPh sb="219" eb="220">
      <t>ム</t>
    </rPh>
    <rPh sb="221" eb="223">
      <t>ジギョウ</t>
    </rPh>
    <rPh sb="224" eb="225">
      <t>スス</t>
    </rPh>
    <phoneticPr fontId="4"/>
  </si>
  <si>
    <t>　令和元年度より地方公営企業法を適用しました。
①経常収支比率について、令和２・３年度は100%を上回っており、令和４年度は特別利益（余剰金返還金）により100％を僅かに下回っていますが、令和５年度は100％を上回っています。今後も使用料収入等の増加に向け接続率の向上等健全な経営状態を維持していくことが必要と考えられます。
③流動比率については、下水道施設の建設に充てられた企業債の償還が大きいため類似団体より低くなっています。今後は、収入の確保や事業の効率化を進めていく必要があると考えられます。
④企業債残高対事業規模比率については、類似団体より低い水準となっています。また、新規の借入額が企業債の償還額を下回って推移しているため、今後は減少していくと思われます。
⑤経費回収率については、100％を下回っているため使用料収入等の増加に向け接続率の向上等経営改善が必要であると考えられます。
⑥汚水処理原価については、類似団体より令和元・５年度は上回り、令和２から４年度は下回っています。今後も汚水処理費の軽減に努めていきます。
⑧水洗化率については、類似団体を上回っていますが100％を目指し水洗化率の向上を図っていきます。</t>
    <rPh sb="36" eb="38">
      <t>レイワ</t>
    </rPh>
    <rPh sb="41" eb="43">
      <t>ネンド</t>
    </rPh>
    <rPh sb="49" eb="50">
      <t>ウエ</t>
    </rPh>
    <rPh sb="56" eb="58">
      <t>レイワ</t>
    </rPh>
    <rPh sb="59" eb="61">
      <t>ネンド</t>
    </rPh>
    <rPh sb="62" eb="64">
      <t>トクベツ</t>
    </rPh>
    <rPh sb="64" eb="66">
      <t>リエキ</t>
    </rPh>
    <rPh sb="67" eb="69">
      <t>ヨジョウ</t>
    </rPh>
    <rPh sb="69" eb="70">
      <t>キン</t>
    </rPh>
    <rPh sb="70" eb="73">
      <t>ヘンカンキン</t>
    </rPh>
    <rPh sb="82" eb="83">
      <t>ワズ</t>
    </rPh>
    <rPh sb="85" eb="87">
      <t>シタマワ</t>
    </rPh>
    <rPh sb="94" eb="96">
      <t>レイワ</t>
    </rPh>
    <rPh sb="97" eb="99">
      <t>ネンド</t>
    </rPh>
    <rPh sb="105" eb="107">
      <t>ウワマワ</t>
    </rPh>
    <rPh sb="113" eb="115">
      <t>コンゴ</t>
    </rPh>
    <rPh sb="135" eb="137">
      <t>ケンゼン</t>
    </rPh>
    <rPh sb="140" eb="142">
      <t>ジョウタイ</t>
    </rPh>
    <rPh sb="143" eb="145">
      <t>イジ</t>
    </rPh>
    <rPh sb="152" eb="154">
      <t>ヒツヨウ</t>
    </rPh>
    <rPh sb="418" eb="420">
      <t>レイワ</t>
    </rPh>
    <rPh sb="426" eb="427">
      <t>ウエ</t>
    </rPh>
    <rPh sb="430" eb="432">
      <t>レイワ</t>
    </rPh>
    <rPh sb="436" eb="438">
      <t>ネンド</t>
    </rPh>
    <rPh sb="439" eb="441">
      <t>シタマワ</t>
    </rPh>
    <rPh sb="447" eb="44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</si>
</sst>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ED-4E5D-8AB7-170C017AD1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0.08</c:v>
                </c:pt>
                <c:pt idx="2">
                  <c:v>0.24</c:v>
                </c:pt>
                <c:pt idx="3">
                  <c:v>0.14000000000000001</c:v>
                </c:pt>
                <c:pt idx="4">
                  <c:v>0.06</c:v>
                </c:pt>
              </c:numCache>
            </c:numRef>
          </c:val>
          <c:smooth val="0"/>
          <c:extLst>
            <c:ext xmlns:c16="http://schemas.microsoft.com/office/drawing/2014/chart" uri="{C3380CC4-5D6E-409C-BE32-E72D297353CC}">
              <c16:uniqueId val="{00000001-46ED-4E5D-8AB7-170C017AD1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5C-40CE-89FF-EC843DCF9D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66.180000000000007</c:v>
                </c:pt>
                <c:pt idx="1">
                  <c:v>60.78</c:v>
                </c:pt>
                <c:pt idx="2">
                  <c:v>59.96</c:v>
                </c:pt>
                <c:pt idx="3">
                  <c:v>59.9</c:v>
                </c:pt>
                <c:pt idx="4">
                  <c:v>63.71</c:v>
                </c:pt>
              </c:numCache>
            </c:numRef>
          </c:val>
          <c:smooth val="0"/>
          <c:extLst>
            <c:ext xmlns:c16="http://schemas.microsoft.com/office/drawing/2014/chart" uri="{C3380CC4-5D6E-409C-BE32-E72D297353CC}">
              <c16:uniqueId val="{00000001-015C-40CE-89FF-EC843DCF9D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94.07</c:v>
                </c:pt>
                <c:pt idx="1">
                  <c:v>94.68</c:v>
                </c:pt>
                <c:pt idx="2">
                  <c:v>95.12</c:v>
                </c:pt>
                <c:pt idx="3">
                  <c:v>95.46</c:v>
                </c:pt>
                <c:pt idx="4">
                  <c:v>95.8</c:v>
                </c:pt>
              </c:numCache>
            </c:numRef>
          </c:val>
          <c:extLst>
            <c:ext xmlns:c16="http://schemas.microsoft.com/office/drawing/2014/chart" uri="{C3380CC4-5D6E-409C-BE32-E72D297353CC}">
              <c16:uniqueId val="{00000000-A48C-417B-B884-41F4A07975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91.87</c:v>
                </c:pt>
                <c:pt idx="1">
                  <c:v>94.17</c:v>
                </c:pt>
                <c:pt idx="2">
                  <c:v>94.27</c:v>
                </c:pt>
                <c:pt idx="3">
                  <c:v>94.46</c:v>
                </c:pt>
                <c:pt idx="4">
                  <c:v>92.89</c:v>
                </c:pt>
              </c:numCache>
            </c:numRef>
          </c:val>
          <c:smooth val="0"/>
          <c:extLst>
            <c:ext xmlns:c16="http://schemas.microsoft.com/office/drawing/2014/chart" uri="{C3380CC4-5D6E-409C-BE32-E72D297353CC}">
              <c16:uniqueId val="{00000001-A48C-417B-B884-41F4A07975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98.65</c:v>
                </c:pt>
                <c:pt idx="1">
                  <c:v>100.73</c:v>
                </c:pt>
                <c:pt idx="2">
                  <c:v>100.47</c:v>
                </c:pt>
                <c:pt idx="3">
                  <c:v>99.92</c:v>
                </c:pt>
                <c:pt idx="4">
                  <c:v>101.24</c:v>
                </c:pt>
              </c:numCache>
            </c:numRef>
          </c:val>
          <c:extLst>
            <c:ext xmlns:c16="http://schemas.microsoft.com/office/drawing/2014/chart" uri="{C3380CC4-5D6E-409C-BE32-E72D297353CC}">
              <c16:uniqueId val="{00000000-FFB7-4AD8-9870-016FCC9903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105.89</c:v>
                </c:pt>
                <c:pt idx="1">
                  <c:v>106.67</c:v>
                </c:pt>
                <c:pt idx="2">
                  <c:v>106.9</c:v>
                </c:pt>
                <c:pt idx="3">
                  <c:v>106.74</c:v>
                </c:pt>
                <c:pt idx="4">
                  <c:v>107.64</c:v>
                </c:pt>
              </c:numCache>
            </c:numRef>
          </c:val>
          <c:smooth val="0"/>
          <c:extLst>
            <c:ext xmlns:c16="http://schemas.microsoft.com/office/drawing/2014/chart" uri="{C3380CC4-5D6E-409C-BE32-E72D297353CC}">
              <c16:uniqueId val="{00000001-FFB7-4AD8-9870-016FCC9903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3.21</c:v>
                </c:pt>
                <c:pt idx="1">
                  <c:v>6.39</c:v>
                </c:pt>
                <c:pt idx="2">
                  <c:v>9.36</c:v>
                </c:pt>
                <c:pt idx="3">
                  <c:v>12</c:v>
                </c:pt>
                <c:pt idx="4">
                  <c:v>14.17</c:v>
                </c:pt>
              </c:numCache>
            </c:numRef>
          </c:val>
          <c:extLst>
            <c:ext xmlns:c16="http://schemas.microsoft.com/office/drawing/2014/chart" uri="{C3380CC4-5D6E-409C-BE32-E72D297353CC}">
              <c16:uniqueId val="{00000000-B1B6-45DB-A7B7-AC557DC3EB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19.78</c:v>
                </c:pt>
                <c:pt idx="1">
                  <c:v>23.25</c:v>
                </c:pt>
                <c:pt idx="2">
                  <c:v>25.2</c:v>
                </c:pt>
                <c:pt idx="3">
                  <c:v>27.42</c:v>
                </c:pt>
                <c:pt idx="4">
                  <c:v>29.93</c:v>
                </c:pt>
              </c:numCache>
            </c:numRef>
          </c:val>
          <c:smooth val="0"/>
          <c:extLst>
            <c:ext xmlns:c16="http://schemas.microsoft.com/office/drawing/2014/chart" uri="{C3380CC4-5D6E-409C-BE32-E72D297353CC}">
              <c16:uniqueId val="{00000001-B1B6-45DB-A7B7-AC557DC3EB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57-46B9-91D8-E01473E50B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1.06</c:v>
                </c:pt>
                <c:pt idx="2">
                  <c:v>2.02</c:v>
                </c:pt>
                <c:pt idx="3">
                  <c:v>2.67</c:v>
                </c:pt>
                <c:pt idx="4">
                  <c:v>2.74</c:v>
                </c:pt>
              </c:numCache>
            </c:numRef>
          </c:val>
          <c:smooth val="0"/>
          <c:extLst>
            <c:ext xmlns:c16="http://schemas.microsoft.com/office/drawing/2014/chart" uri="{C3380CC4-5D6E-409C-BE32-E72D297353CC}">
              <c16:uniqueId val="{00000001-7657-46B9-91D8-E01473E50B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BC-4E71-988D-0BCF602B4C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0.83</c:v>
                </c:pt>
                <c:pt idx="1">
                  <c:v>3.68</c:v>
                </c:pt>
                <c:pt idx="2">
                  <c:v>5.3</c:v>
                </c:pt>
                <c:pt idx="3">
                  <c:v>6.49</c:v>
                </c:pt>
                <c:pt idx="4">
                  <c:v>5.61</c:v>
                </c:pt>
              </c:numCache>
            </c:numRef>
          </c:val>
          <c:smooth val="0"/>
          <c:extLst>
            <c:ext xmlns:c16="http://schemas.microsoft.com/office/drawing/2014/chart" uri="{C3380CC4-5D6E-409C-BE32-E72D297353CC}">
              <c16:uniqueId val="{00000001-D2BC-4E71-988D-0BCF602B4C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43.72</c:v>
                </c:pt>
                <c:pt idx="1">
                  <c:v>41.01</c:v>
                </c:pt>
                <c:pt idx="2">
                  <c:v>45.1</c:v>
                </c:pt>
                <c:pt idx="3">
                  <c:v>62.13</c:v>
                </c:pt>
                <c:pt idx="4">
                  <c:v>70</c:v>
                </c:pt>
              </c:numCache>
            </c:numRef>
          </c:val>
          <c:extLst>
            <c:ext xmlns:c16="http://schemas.microsoft.com/office/drawing/2014/chart" uri="{C3380CC4-5D6E-409C-BE32-E72D297353CC}">
              <c16:uniqueId val="{00000000-0D8F-4129-BB4B-EA663094F2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61.2</c:v>
                </c:pt>
                <c:pt idx="1">
                  <c:v>67.86</c:v>
                </c:pt>
                <c:pt idx="2">
                  <c:v>72.92</c:v>
                </c:pt>
                <c:pt idx="3">
                  <c:v>81.19</c:v>
                </c:pt>
                <c:pt idx="4">
                  <c:v>76.319999999999993</c:v>
                </c:pt>
              </c:numCache>
            </c:numRef>
          </c:val>
          <c:smooth val="0"/>
          <c:extLst>
            <c:ext xmlns:c16="http://schemas.microsoft.com/office/drawing/2014/chart" uri="{C3380CC4-5D6E-409C-BE32-E72D297353CC}">
              <c16:uniqueId val="{00000001-0D8F-4129-BB4B-EA663094F2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917.07</c:v>
                </c:pt>
                <c:pt idx="1">
                  <c:v>760.16</c:v>
                </c:pt>
                <c:pt idx="2">
                  <c:v>644.01</c:v>
                </c:pt>
                <c:pt idx="3">
                  <c:v>598.58000000000004</c:v>
                </c:pt>
                <c:pt idx="4">
                  <c:v>530.65</c:v>
                </c:pt>
              </c:numCache>
            </c:numRef>
          </c:val>
          <c:extLst>
            <c:ext xmlns:c16="http://schemas.microsoft.com/office/drawing/2014/chart" uri="{C3380CC4-5D6E-409C-BE32-E72D297353CC}">
              <c16:uniqueId val="{00000000-166E-4A0E-938D-BC4ED3A4D6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1033.5999999999999</c:v>
                </c:pt>
                <c:pt idx="1">
                  <c:v>709.4</c:v>
                </c:pt>
                <c:pt idx="2">
                  <c:v>734.47</c:v>
                </c:pt>
                <c:pt idx="3">
                  <c:v>720.89</c:v>
                </c:pt>
                <c:pt idx="4">
                  <c:v>749.43</c:v>
                </c:pt>
              </c:numCache>
            </c:numRef>
          </c:val>
          <c:smooth val="0"/>
          <c:extLst>
            <c:ext xmlns:c16="http://schemas.microsoft.com/office/drawing/2014/chart" uri="{C3380CC4-5D6E-409C-BE32-E72D297353CC}">
              <c16:uniqueId val="{00000001-166E-4A0E-938D-BC4ED3A4D6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65.349999999999994</c:v>
                </c:pt>
                <c:pt idx="1">
                  <c:v>60.83</c:v>
                </c:pt>
                <c:pt idx="2">
                  <c:v>64.459999999999994</c:v>
                </c:pt>
                <c:pt idx="3">
                  <c:v>64.709999999999994</c:v>
                </c:pt>
                <c:pt idx="4">
                  <c:v>64.790000000000006</c:v>
                </c:pt>
              </c:numCache>
            </c:numRef>
          </c:val>
          <c:extLst>
            <c:ext xmlns:c16="http://schemas.microsoft.com/office/drawing/2014/chart" uri="{C3380CC4-5D6E-409C-BE32-E72D297353CC}">
              <c16:uniqueId val="{00000000-D180-48EC-83E5-C7AB0C5DBF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91.14</c:v>
                </c:pt>
                <c:pt idx="2">
                  <c:v>90.69</c:v>
                </c:pt>
                <c:pt idx="3">
                  <c:v>90.5</c:v>
                </c:pt>
                <c:pt idx="4">
                  <c:v>98.46</c:v>
                </c:pt>
              </c:numCache>
            </c:numRef>
          </c:val>
          <c:smooth val="0"/>
          <c:extLst>
            <c:ext xmlns:c16="http://schemas.microsoft.com/office/drawing/2014/chart" uri="{C3380CC4-5D6E-409C-BE32-E72D297353CC}">
              <c16:uniqueId val="{00000001-D180-48EC-83E5-C7AB0C5DBF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AC8-44B5-9493-359CD288B5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150.96</c:v>
                </c:pt>
                <c:pt idx="1">
                  <c:v>136.86000000000001</c:v>
                </c:pt>
                <c:pt idx="2">
                  <c:v>138.52000000000001</c:v>
                </c:pt>
                <c:pt idx="3">
                  <c:v>138.66999999999999</c:v>
                </c:pt>
                <c:pt idx="4">
                  <c:v>157.44999999999999</c:v>
                </c:pt>
              </c:numCache>
            </c:numRef>
          </c:val>
          <c:smooth val="0"/>
          <c:extLst>
            <c:ext xmlns:c16="http://schemas.microsoft.com/office/drawing/2014/chart" uri="{C3380CC4-5D6E-409C-BE32-E72D297353CC}">
              <c16:uniqueId val="{00000001-CAC8-44B5-9493-359CD288B5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幸田町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42296</v>
      </c>
      <c r="AM8" s="45"/>
      <c r="AN8" s="45"/>
      <c r="AO8" s="45"/>
      <c r="AP8" s="45"/>
      <c r="AQ8" s="45"/>
      <c r="AR8" s="45"/>
      <c r="AS8" s="45"/>
      <c r="AT8" s="44">
        <f>データ!T6</f>
        <v>56.72</v>
      </c>
      <c r="AU8" s="44"/>
      <c r="AV8" s="44"/>
      <c r="AW8" s="44"/>
      <c r="AX8" s="44"/>
      <c r="AY8" s="44"/>
      <c r="AZ8" s="44"/>
      <c r="BA8" s="44"/>
      <c r="BB8" s="44">
        <f>データ!U6</f>
        <v>745.7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82.44</v>
      </c>
      <c r="J10" s="44"/>
      <c r="K10" s="44"/>
      <c r="L10" s="44"/>
      <c r="M10" s="44"/>
      <c r="N10" s="44"/>
      <c r="O10" s="44"/>
      <c r="P10" s="44">
        <f>データ!P6</f>
        <v>78.900000000000006</v>
      </c>
      <c r="Q10" s="44"/>
      <c r="R10" s="44"/>
      <c r="S10" s="44"/>
      <c r="T10" s="44"/>
      <c r="U10" s="44"/>
      <c r="V10" s="44"/>
      <c r="W10" s="44">
        <f>データ!Q6</f>
        <v>99.17</v>
      </c>
      <c r="X10" s="44"/>
      <c r="Y10" s="44"/>
      <c r="Z10" s="44"/>
      <c r="AA10" s="44"/>
      <c r="AB10" s="44"/>
      <c r="AC10" s="44"/>
      <c r="AD10" s="45">
        <f>データ!R6</f>
        <v>1870</v>
      </c>
      <c r="AE10" s="45"/>
      <c r="AF10" s="45"/>
      <c r="AG10" s="45"/>
      <c r="AH10" s="45"/>
      <c r="AI10" s="45"/>
      <c r="AJ10" s="45"/>
      <c r="AK10" s="2"/>
      <c r="AL10" s="45">
        <f>データ!V6</f>
        <v>33317</v>
      </c>
      <c r="AM10" s="45"/>
      <c r="AN10" s="45"/>
      <c r="AO10" s="45"/>
      <c r="AP10" s="45"/>
      <c r="AQ10" s="45"/>
      <c r="AR10" s="45"/>
      <c r="AS10" s="45"/>
      <c r="AT10" s="44">
        <f>データ!W6</f>
        <v>6.81</v>
      </c>
      <c r="AU10" s="44"/>
      <c r="AV10" s="44"/>
      <c r="AW10" s="44"/>
      <c r="AX10" s="44"/>
      <c r="AY10" s="44"/>
      <c r="AZ10" s="44"/>
      <c r="BA10" s="44"/>
      <c r="BB10" s="44">
        <f>データ!X6</f>
        <v>4892.3599999999997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eEomQviAU6TKvJ4+M0qZSydgq04rQSiFbItXbwptKtxuphrtDfwSGP1+annJ8o4KHUytrJQoxbH3hiueWFMBQ==" saltValue="T2/4OoIRQhoVtCxECRMc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235016</v>
      </c>
      <c r="D6" s="19">
        <f t="shared" si="3"/>
        <v>46</v>
      </c>
      <c r="E6" s="19">
        <f t="shared" si="3"/>
        <v>17</v>
      </c>
      <c r="F6" s="19">
        <f t="shared" si="3"/>
        <v>1</v>
      </c>
      <c r="G6" s="19">
        <f t="shared" si="3"/>
        <v>0</v>
      </c>
      <c r="H6" s="19" t="str">
        <f t="shared" si="3"/>
        <v>愛知県　幸田町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82.44</v>
      </c>
      <c r="P6" s="20">
        <f t="shared" si="3"/>
        <v>78.900000000000006</v>
      </c>
      <c r="Q6" s="20">
        <f t="shared" si="3"/>
        <v>99.17</v>
      </c>
      <c r="R6" s="20">
        <f t="shared" si="3"/>
        <v>1870</v>
      </c>
      <c r="S6" s="20">
        <f t="shared" si="3"/>
        <v>42296</v>
      </c>
      <c r="T6" s="20">
        <f t="shared" si="3"/>
        <v>56.72</v>
      </c>
      <c r="U6" s="20">
        <f t="shared" si="3"/>
        <v>745.7</v>
      </c>
      <c r="V6" s="20">
        <f t="shared" si="3"/>
        <v>33317</v>
      </c>
      <c r="W6" s="20">
        <f t="shared" si="3"/>
        <v>6.81</v>
      </c>
      <c r="X6" s="20">
        <f t="shared" si="3"/>
        <v>4892.3599999999997</v>
      </c>
      <c r="Y6" s="21">
        <f>IF(Y7="",NA(),Y7)</f>
        <v>98.65</v>
      </c>
      <c r="Z6" s="21">
        <f t="shared" ref="Z6:AH6" si="4">IF(Z7="",NA(),Z7)</f>
        <v>100.73</v>
      </c>
      <c r="AA6" s="21">
        <f t="shared" si="4"/>
        <v>100.47</v>
      </c>
      <c r="AB6" s="21">
        <f t="shared" si="4"/>
        <v>99.92</v>
      </c>
      <c r="AC6" s="21">
        <f t="shared" si="4"/>
        <v>101.24</v>
      </c>
      <c r="AD6" s="21">
        <f t="shared" si="4"/>
        <v>105.89</v>
      </c>
      <c r="AE6" s="21">
        <f t="shared" si="4"/>
        <v>106.67</v>
      </c>
      <c r="AF6" s="21">
        <f t="shared" si="4"/>
        <v>106.9</v>
      </c>
      <c r="AG6" s="21">
        <f t="shared" si="4"/>
        <v>106.74</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0.83</v>
      </c>
      <c r="AP6" s="21">
        <f t="shared" si="5"/>
        <v>3.68</v>
      </c>
      <c r="AQ6" s="21">
        <f t="shared" si="5"/>
        <v>5.3</v>
      </c>
      <c r="AR6" s="21">
        <f t="shared" si="5"/>
        <v>6.49</v>
      </c>
      <c r="AS6" s="21">
        <f t="shared" si="5"/>
        <v>5.61</v>
      </c>
      <c r="AT6" s="20" t="str">
        <f>IF(AT7="","",IF(AT7="-","【-】","【"&amp;SUBSTITUTE(TEXT(AT7,"#,##0.00"),"-","△")&amp;"】"))</f>
        <v>【3.03】</v>
      </c>
      <c r="AU6" s="21">
        <f>IF(AU7="",NA(),AU7)</f>
        <v>43.72</v>
      </c>
      <c r="AV6" s="21">
        <f t="shared" ref="AV6:BD6" si="6">IF(AV7="",NA(),AV7)</f>
        <v>41.01</v>
      </c>
      <c r="AW6" s="21">
        <f t="shared" si="6"/>
        <v>45.1</v>
      </c>
      <c r="AX6" s="21">
        <f t="shared" si="6"/>
        <v>62.13</v>
      </c>
      <c r="AY6" s="21">
        <f t="shared" si="6"/>
        <v>70</v>
      </c>
      <c r="AZ6" s="21">
        <f t="shared" si="6"/>
        <v>61.2</v>
      </c>
      <c r="BA6" s="21">
        <f t="shared" si="6"/>
        <v>67.86</v>
      </c>
      <c r="BB6" s="21">
        <f t="shared" si="6"/>
        <v>72.92</v>
      </c>
      <c r="BC6" s="21">
        <f t="shared" si="6"/>
        <v>81.19</v>
      </c>
      <c r="BD6" s="21">
        <f t="shared" si="6"/>
        <v>76.319999999999993</v>
      </c>
      <c r="BE6" s="20" t="str">
        <f>IF(BE7="","",IF(BE7="-","【-】","【"&amp;SUBSTITUTE(TEXT(BE7,"#,##0.00"),"-","△")&amp;"】"))</f>
        <v>【78.43】</v>
      </c>
      <c r="BF6" s="21">
        <f>IF(BF7="",NA(),BF7)</f>
        <v>917.07</v>
      </c>
      <c r="BG6" s="21">
        <f t="shared" ref="BG6:BO6" si="7">IF(BG7="",NA(),BG7)</f>
        <v>760.16</v>
      </c>
      <c r="BH6" s="21">
        <f t="shared" si="7"/>
        <v>644.01</v>
      </c>
      <c r="BI6" s="21">
        <f t="shared" si="7"/>
        <v>598.58000000000004</v>
      </c>
      <c r="BJ6" s="21">
        <f t="shared" si="7"/>
        <v>530.65</v>
      </c>
      <c r="BK6" s="21">
        <f t="shared" si="7"/>
        <v>1033.5999999999999</v>
      </c>
      <c r="BL6" s="21">
        <f t="shared" si="7"/>
        <v>709.4</v>
      </c>
      <c r="BM6" s="21">
        <f t="shared" si="7"/>
        <v>734.47</v>
      </c>
      <c r="BN6" s="21">
        <f t="shared" si="7"/>
        <v>720.89</v>
      </c>
      <c r="BO6" s="21">
        <f t="shared" si="7"/>
        <v>749.43</v>
      </c>
      <c r="BP6" s="20" t="str">
        <f>IF(BP7="","",IF(BP7="-","【-】","【"&amp;SUBSTITUTE(TEXT(BP7,"#,##0.00"),"-","△")&amp;"】"))</f>
        <v>【630.82】</v>
      </c>
      <c r="BQ6" s="21">
        <f>IF(BQ7="",NA(),BQ7)</f>
        <v>65.349999999999994</v>
      </c>
      <c r="BR6" s="21">
        <f t="shared" ref="BR6:BZ6" si="8">IF(BR7="",NA(),BR7)</f>
        <v>60.83</v>
      </c>
      <c r="BS6" s="21">
        <f t="shared" si="8"/>
        <v>64.459999999999994</v>
      </c>
      <c r="BT6" s="21">
        <f t="shared" si="8"/>
        <v>64.709999999999994</v>
      </c>
      <c r="BU6" s="21">
        <f t="shared" si="8"/>
        <v>64.790000000000006</v>
      </c>
      <c r="BV6" s="21">
        <f t="shared" si="8"/>
        <v>85.39</v>
      </c>
      <c r="BW6" s="21">
        <f t="shared" si="8"/>
        <v>91.14</v>
      </c>
      <c r="BX6" s="21">
        <f t="shared" si="8"/>
        <v>90.69</v>
      </c>
      <c r="BY6" s="21">
        <f t="shared" si="8"/>
        <v>90.5</v>
      </c>
      <c r="BZ6" s="21">
        <f t="shared" si="8"/>
        <v>98.46</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150.96</v>
      </c>
      <c r="CH6" s="21">
        <f t="shared" si="9"/>
        <v>136.86000000000001</v>
      </c>
      <c r="CI6" s="21">
        <f t="shared" si="9"/>
        <v>138.52000000000001</v>
      </c>
      <c r="CJ6" s="21">
        <f t="shared" si="9"/>
        <v>138.66999999999999</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66.180000000000007</v>
      </c>
      <c r="CS6" s="21">
        <f t="shared" si="10"/>
        <v>60.78</v>
      </c>
      <c r="CT6" s="21">
        <f t="shared" si="10"/>
        <v>59.96</v>
      </c>
      <c r="CU6" s="21">
        <f t="shared" si="10"/>
        <v>59.9</v>
      </c>
      <c r="CV6" s="21">
        <f t="shared" si="10"/>
        <v>63.71</v>
      </c>
      <c r="CW6" s="20" t="str">
        <f>IF(CW7="","",IF(CW7="-","【-】","【"&amp;SUBSTITUTE(TEXT(CW7,"#,##0.00"),"-","△")&amp;"】"))</f>
        <v>【58.94】</v>
      </c>
      <c r="CX6" s="21">
        <f>IF(CX7="",NA(),CX7)</f>
        <v>94.07</v>
      </c>
      <c r="CY6" s="21">
        <f t="shared" ref="CY6:DG6" si="11">IF(CY7="",NA(),CY7)</f>
        <v>94.68</v>
      </c>
      <c r="CZ6" s="21">
        <f t="shared" si="11"/>
        <v>95.12</v>
      </c>
      <c r="DA6" s="21">
        <f t="shared" si="11"/>
        <v>95.46</v>
      </c>
      <c r="DB6" s="21">
        <f t="shared" si="11"/>
        <v>95.8</v>
      </c>
      <c r="DC6" s="21">
        <f t="shared" si="11"/>
        <v>91.87</v>
      </c>
      <c r="DD6" s="21">
        <f t="shared" si="11"/>
        <v>94.17</v>
      </c>
      <c r="DE6" s="21">
        <f t="shared" si="11"/>
        <v>94.27</v>
      </c>
      <c r="DF6" s="21">
        <f t="shared" si="11"/>
        <v>94.46</v>
      </c>
      <c r="DG6" s="21">
        <f t="shared" si="11"/>
        <v>92.89</v>
      </c>
      <c r="DH6" s="20" t="str">
        <f>IF(DH7="","",IF(DH7="-","【-】","【"&amp;SUBSTITUTE(TEXT(DH7,"#,##0.00"),"-","△")&amp;"】"))</f>
        <v>【95.91】</v>
      </c>
      <c r="DI6" s="21">
        <f>IF(DI7="",NA(),DI7)</f>
        <v>3.21</v>
      </c>
      <c r="DJ6" s="21">
        <f t="shared" ref="DJ6:DR6" si="12">IF(DJ7="",NA(),DJ7)</f>
        <v>6.39</v>
      </c>
      <c r="DK6" s="21">
        <f t="shared" si="12"/>
        <v>9.36</v>
      </c>
      <c r="DL6" s="21">
        <f t="shared" si="12"/>
        <v>12</v>
      </c>
      <c r="DM6" s="21">
        <f t="shared" si="12"/>
        <v>14.17</v>
      </c>
      <c r="DN6" s="21">
        <f t="shared" si="12"/>
        <v>19.78</v>
      </c>
      <c r="DO6" s="21">
        <f t="shared" si="12"/>
        <v>23.25</v>
      </c>
      <c r="DP6" s="21">
        <f t="shared" si="12"/>
        <v>25.2</v>
      </c>
      <c r="DQ6" s="21">
        <f t="shared" si="12"/>
        <v>27.42</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0.44</v>
      </c>
      <c r="DZ6" s="21">
        <f t="shared" si="13"/>
        <v>1.06</v>
      </c>
      <c r="EA6" s="21">
        <f t="shared" si="13"/>
        <v>2.02</v>
      </c>
      <c r="EB6" s="21">
        <f t="shared" si="13"/>
        <v>2.67</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0.05</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235016</v>
      </c>
      <c r="D7" s="23">
        <v>46</v>
      </c>
      <c r="E7" s="23">
        <v>17</v>
      </c>
      <c r="F7" s="23">
        <v>1</v>
      </c>
      <c r="G7" s="23">
        <v>0</v>
      </c>
      <c r="H7" s="23" t="s">
        <v>96</v>
      </c>
      <c r="I7" s="23" t="s">
        <v>97</v>
      </c>
      <c r="J7" s="23" t="s">
        <v>98</v>
      </c>
      <c r="K7" s="23" t="s">
        <v>99</v>
      </c>
      <c r="L7" s="23" t="s">
        <v>100</v>
      </c>
      <c r="M7" s="23" t="s">
        <v>101</v>
      </c>
      <c r="N7" s="24" t="s">
        <v>102</v>
      </c>
      <c r="O7" s="24">
        <v>82.44</v>
      </c>
      <c r="P7" s="24">
        <v>78.900000000000006</v>
      </c>
      <c r="Q7" s="24">
        <v>99.17</v>
      </c>
      <c r="R7" s="24">
        <v>1870</v>
      </c>
      <c r="S7" s="24">
        <v>42296</v>
      </c>
      <c r="T7" s="24">
        <v>56.72</v>
      </c>
      <c r="U7" s="24">
        <v>745.7</v>
      </c>
      <c r="V7" s="24">
        <v>33317</v>
      </c>
      <c r="W7" s="24">
        <v>6.81</v>
      </c>
      <c r="X7" s="24">
        <v>4892.3599999999997</v>
      </c>
      <c r="Y7" s="24">
        <v>98.65</v>
      </c>
      <c r="Z7" s="24">
        <v>100.73</v>
      </c>
      <c r="AA7" s="24">
        <v>100.47</v>
      </c>
      <c r="AB7" s="24">
        <v>99.92</v>
      </c>
      <c r="AC7" s="24">
        <v>101.24</v>
      </c>
      <c r="AD7" s="24">
        <v>105.89</v>
      </c>
      <c r="AE7" s="24">
        <v>106.67</v>
      </c>
      <c r="AF7" s="24">
        <v>106.9</v>
      </c>
      <c r="AG7" s="24">
        <v>106.74</v>
      </c>
      <c r="AH7" s="24">
        <v>107.64</v>
      </c>
      <c r="AI7" s="24">
        <v>105.91</v>
      </c>
      <c r="AJ7" s="24">
        <v>0</v>
      </c>
      <c r="AK7" s="24">
        <v>0</v>
      </c>
      <c r="AL7" s="24">
        <v>0</v>
      </c>
      <c r="AM7" s="24">
        <v>0</v>
      </c>
      <c r="AN7" s="24">
        <v>0</v>
      </c>
      <c r="AO7" s="24">
        <v>0.83</v>
      </c>
      <c r="AP7" s="24">
        <v>3.68</v>
      </c>
      <c r="AQ7" s="24">
        <v>5.3</v>
      </c>
      <c r="AR7" s="24">
        <v>6.49</v>
      </c>
      <c r="AS7" s="24">
        <v>5.61</v>
      </c>
      <c r="AT7" s="24">
        <v>3.03</v>
      </c>
      <c r="AU7" s="24">
        <v>43.72</v>
      </c>
      <c r="AV7" s="24">
        <v>41.01</v>
      </c>
      <c r="AW7" s="24">
        <v>45.1</v>
      </c>
      <c r="AX7" s="24">
        <v>62.13</v>
      </c>
      <c r="AY7" s="24">
        <v>70</v>
      </c>
      <c r="AZ7" s="24">
        <v>61.2</v>
      </c>
      <c r="BA7" s="24">
        <v>67.86</v>
      </c>
      <c r="BB7" s="24">
        <v>72.92</v>
      </c>
      <c r="BC7" s="24">
        <v>81.19</v>
      </c>
      <c r="BD7" s="24">
        <v>76.319999999999993</v>
      </c>
      <c r="BE7" s="24">
        <v>78.430000000000007</v>
      </c>
      <c r="BF7" s="24">
        <v>917.07</v>
      </c>
      <c r="BG7" s="24">
        <v>760.16</v>
      </c>
      <c r="BH7" s="24">
        <v>644.01</v>
      </c>
      <c r="BI7" s="24">
        <v>598.58000000000004</v>
      </c>
      <c r="BJ7" s="24">
        <v>530.65</v>
      </c>
      <c r="BK7" s="24">
        <v>1033.5999999999999</v>
      </c>
      <c r="BL7" s="24">
        <v>709.4</v>
      </c>
      <c r="BM7" s="24">
        <v>734.47</v>
      </c>
      <c r="BN7" s="24">
        <v>720.89</v>
      </c>
      <c r="BO7" s="24">
        <v>749.43</v>
      </c>
      <c r="BP7" s="24">
        <v>630.82000000000005</v>
      </c>
      <c r="BQ7" s="24">
        <v>65.349999999999994</v>
      </c>
      <c r="BR7" s="24">
        <v>60.83</v>
      </c>
      <c r="BS7" s="24">
        <v>64.459999999999994</v>
      </c>
      <c r="BT7" s="24">
        <v>64.709999999999994</v>
      </c>
      <c r="BU7" s="24">
        <v>64.790000000000006</v>
      </c>
      <c r="BV7" s="24">
        <v>85.39</v>
      </c>
      <c r="BW7" s="24">
        <v>91.14</v>
      </c>
      <c r="BX7" s="24">
        <v>90.69</v>
      </c>
      <c r="BY7" s="24">
        <v>90.5</v>
      </c>
      <c r="BZ7" s="24">
        <v>98.46</v>
      </c>
      <c r="CA7" s="24">
        <v>97.81</v>
      </c>
      <c r="CB7" s="24">
        <v>150</v>
      </c>
      <c r="CC7" s="24">
        <v>150</v>
      </c>
      <c r="CD7" s="24">
        <v>150</v>
      </c>
      <c r="CE7" s="24">
        <v>150</v>
      </c>
      <c r="CF7" s="24">
        <v>150</v>
      </c>
      <c r="CG7" s="24">
        <v>150.96</v>
      </c>
      <c r="CH7" s="24">
        <v>136.86000000000001</v>
      </c>
      <c r="CI7" s="24">
        <v>138.52000000000001</v>
      </c>
      <c r="CJ7" s="24">
        <v>138.66999999999999</v>
      </c>
      <c r="CK7" s="24">
        <v>157.44999999999999</v>
      </c>
      <c r="CL7" s="24">
        <v>138.75</v>
      </c>
      <c r="CM7" s="24" t="s">
        <v>102</v>
      </c>
      <c r="CN7" s="24" t="s">
        <v>102</v>
      </c>
      <c r="CO7" s="24" t="s">
        <v>102</v>
      </c>
      <c r="CP7" s="24" t="s">
        <v>102</v>
      </c>
      <c r="CQ7" s="24" t="s">
        <v>102</v>
      </c>
      <c r="CR7" s="24">
        <v>66.180000000000007</v>
      </c>
      <c r="CS7" s="24">
        <v>60.78</v>
      </c>
      <c r="CT7" s="24">
        <v>59.96</v>
      </c>
      <c r="CU7" s="24">
        <v>59.9</v>
      </c>
      <c r="CV7" s="24">
        <v>63.71</v>
      </c>
      <c r="CW7" s="24">
        <v>58.94</v>
      </c>
      <c r="CX7" s="24">
        <v>94.07</v>
      </c>
      <c r="CY7" s="24">
        <v>94.68</v>
      </c>
      <c r="CZ7" s="24">
        <v>95.12</v>
      </c>
      <c r="DA7" s="24">
        <v>95.46</v>
      </c>
      <c r="DB7" s="24">
        <v>95.8</v>
      </c>
      <c r="DC7" s="24">
        <v>91.87</v>
      </c>
      <c r="DD7" s="24">
        <v>94.17</v>
      </c>
      <c r="DE7" s="24">
        <v>94.27</v>
      </c>
      <c r="DF7" s="24">
        <v>94.46</v>
      </c>
      <c r="DG7" s="24">
        <v>92.89</v>
      </c>
      <c r="DH7" s="24">
        <v>95.91</v>
      </c>
      <c r="DI7" s="24">
        <v>3.21</v>
      </c>
      <c r="DJ7" s="24">
        <v>6.39</v>
      </c>
      <c r="DK7" s="24">
        <v>9.36</v>
      </c>
      <c r="DL7" s="24">
        <v>12</v>
      </c>
      <c r="DM7" s="24">
        <v>14.17</v>
      </c>
      <c r="DN7" s="24">
        <v>19.78</v>
      </c>
      <c r="DO7" s="24">
        <v>23.25</v>
      </c>
      <c r="DP7" s="24">
        <v>25.2</v>
      </c>
      <c r="DQ7" s="24">
        <v>27.42</v>
      </c>
      <c r="DR7" s="24">
        <v>29.93</v>
      </c>
      <c r="DS7" s="24">
        <v>41.09</v>
      </c>
      <c r="DT7" s="24">
        <v>0</v>
      </c>
      <c r="DU7" s="24">
        <v>0</v>
      </c>
      <c r="DV7" s="24">
        <v>0</v>
      </c>
      <c r="DW7" s="24">
        <v>0</v>
      </c>
      <c r="DX7" s="24">
        <v>0</v>
      </c>
      <c r="DY7" s="24">
        <v>0.44</v>
      </c>
      <c r="DZ7" s="24">
        <v>1.06</v>
      </c>
      <c r="EA7" s="24">
        <v>2.02</v>
      </c>
      <c r="EB7" s="24">
        <v>2.67</v>
      </c>
      <c r="EC7" s="24">
        <v>2.74</v>
      </c>
      <c r="ED7" s="24">
        <v>8.68</v>
      </c>
      <c r="EE7" s="24">
        <v>0</v>
      </c>
      <c r="EF7" s="24">
        <v>0</v>
      </c>
      <c r="EG7" s="24">
        <v>0</v>
      </c>
      <c r="EH7" s="24">
        <v>0</v>
      </c>
      <c r="EI7" s="24">
        <v>0</v>
      </c>
      <c r="EJ7" s="24">
        <v>0.05</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2025-01-24T07:03:24Z</dcterms:created>
  <dcterms:modified xsi:type="dcterms:W3CDTF">2025-02-17T04:55:32Z</dcterms:modified>
  <cp:category/>
</cp:coreProperties>
</file>