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107D4FD3-EA35-4603-A8CA-3D00B56D4A17}" xr6:coauthVersionLast="47" xr6:coauthVersionMax="47" xr10:uidLastSave="{00000000-0000-0000-0000-000000000000}"/>
  <workbookProtection workbookAlgorithmName="SHA-512" workbookHashValue="ov4Z/uXjVSUPzPjCwm9nUNmZolb7CBXWYdb8k3Z8HdcivEoflsRlzzCNbiMX3+BBaqLchbsxogjEmYqHq+Q2fg==" workbookSaltValue="GLN1v53RzWsYAMHTxHg2N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AT10" i="4"/>
  <c r="I10" i="4"/>
  <c r="AL8" i="4"/>
  <c r="P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<sst xmlns="http://schemas.openxmlformats.org/spreadsheetml/2006/main" count="319" uniqueCount="116">
  <si>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</si>
  <si>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</si>
  <si>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</si>
  <si>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</si>
  <si>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</si>
  <si>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</si>
  <si>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</si>
  <si>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</si>
  <si>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</si>
  <si>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</si>
  <si>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</si>
  <si>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</si>
  <si>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</si>
  <si>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</si>
  <si>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</si>
  <si>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</si>
  <si>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</si>
  <si>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</si>
  <si>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</si>
  <si>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</si>
  <si>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</si>
  <si>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</si>
  <si>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</si>
  <si>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</si>
  <si>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</si>
  <si>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</si>
  <si>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</si>
  <si>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</si>
  <si>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</si>
  <si>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</si>
  <si>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</si>
  <si>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</si>
  <si>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</si>
  <si>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</si>
  <si>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</si>
  <si>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</si>
  <si>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</si>
  <si>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</si>
  <si>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</si>
  <si>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</si>
  <si>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</si>
  <si>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</si>
  <si>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</si>
  <si>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</si>
  <si>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</si>
  <si>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</si>
  <si>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</si>
  <si>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</si>
  <si>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</si>
  <si>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</si>
  <si>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</si>
  <si>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</si>
  <si>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</si>
  <si>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</si>
  <si>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</si>
  <si>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</si>
  <si>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</si>
  <si>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</si>
  <si>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</si>
  <si>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</si>
  <si>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</si>
  <si>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</si>
  <si>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</si>
  <si>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</si>
  <si>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</si>
  <si>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</si>
  <si>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</si>
  <si>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</si>
  <si>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</si>
  <si>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</si>
  <si>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</si>
  <si>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</si>
  <si>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</si>
  <si>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</si>
  <si>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</si>
  <si>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</si>
  <si>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</si>
  <si>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</si>
  <si>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</si>
  <si>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</si>
  <si>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</si>
  <si>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</si>
  <si>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</si>
  <si>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</si>
  <si>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</si>
  <si>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</si>
  <si>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</si>
  <si>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</si>
  <si>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</si>
  <si>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</si>
  <si>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</si>
  <si>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</si>
  <si>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</si>
  <si>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</si>
  <si>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</si>
  <si>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</si>
  <si>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</si>
  <si>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</si>
  <si>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</si>
  <si>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</si>
  <si>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</si>
  <si>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</si>
  <si>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</si>
  <si>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</si>
  <si>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</si>
  <si>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</si>
  <si>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</si>
  <si>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</si>
  <si>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</si>
  <si>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</si>
  <si>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</si>
  <si>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</si>
  <si>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</si>
  <si>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令和３年４月から処理施設を稼働したばかりで管渠については整備途中の状況であり、現時点では施設の老朽化に該当していません。</t>
    <phoneticPr fontId="4"/>
  </si>
  <si>
    <t>現在、一部区域のみ供用開始しているものの管渠については整備途中の状況にあります。
料金収入が多く見込めないこともあり、一般会計からの繰入れに依存している状況を踏まえ、経営戦略（令和２年度策定済み）をもとに計画的かつ合理的な経営を行うことを目指し、収支の改善等を通じた経営基盤の強化に努めます。
【令和５年度法適用化（財務適用）実施】
【令和６年度経営戦略見直し作業中・年度末完成予定】</t>
    <rPh sb="180" eb="183">
      <t>サギョウチュウ</t>
    </rPh>
    <rPh sb="184" eb="186">
      <t>ネンド</t>
    </rPh>
    <rPh sb="186" eb="187">
      <t>マツ</t>
    </rPh>
    <rPh sb="187" eb="189">
      <t>カンセイ</t>
    </rPh>
    <rPh sb="189" eb="191">
      <t>ヨテイ</t>
    </rPh>
    <phoneticPr fontId="4"/>
  </si>
  <si>
    <t>①経常収支比率…供用開始３年目であり使用料収入が少なく維持費用の不足額を一般会計繰入金で賄っています。令和５年度から法適用し前年度比較はできませんが、現時点で類似団体平均値を10.3％上回っています。今後数年間は使用料収入が少ない状況が見込まれますので、更なる費用削減等の経営改善に取り組みます。
⑤経費回収率…まだ加入世帯数が少なく料金収入が少ないため、前年度比較はできませんが、現時点で類似団体平均値を33.37％下回っています。今後、供用開始区域の拡大に伴う料金収入の増加に合わせ、数値が改善されていく見込みです。
⑥汚水処理原価…加入世帯数が少なく年間有収水量が少ないため、前年度比較はできませんが、現時点で類似団体平均額を834.08円上回っています。今後、供用開始区域の拡大に伴う年間有収水量の増加に合わせ、数値が改善されていく見込みです。
⑧水洗化率…前年度比較はできませんが、現時点で類似団体平均値と0.13％下回っています。今後、供用開始区域の拡大に伴う加入世帯の増加に合わせ、数値が改善されていく見込みです。</t>
    <rPh sb="1" eb="3">
      <t>ケイジョウ</t>
    </rPh>
    <rPh sb="92" eb="93">
      <t>ウエ</t>
    </rPh>
    <rPh sb="167" eb="171">
      <t>リョウキンシュウニュウ</t>
    </rPh>
    <rPh sb="172" eb="173">
      <t>スク</t>
    </rPh>
    <rPh sb="314" eb="315">
      <t>ガク</t>
    </rPh>
    <rPh sb="322" eb="323">
      <t>エン</t>
    </rPh>
    <rPh sb="323" eb="324">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</si>
</sst>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67-4BC7-93BE-BEB7ED7706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B267-4BC7-93BE-BEB7ED7706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19.57</c:v>
                </c:pt>
              </c:numCache>
            </c:numRef>
          </c:val>
          <c:extLst>
            <c:ext xmlns:c16="http://schemas.microsoft.com/office/drawing/2014/chart" uri="{C3380CC4-5D6E-409C-BE32-E72D297353CC}">
              <c16:uniqueId val="{00000000-8226-469D-9FCA-E1C2211C7C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36.03</c:v>
                </c:pt>
              </c:numCache>
            </c:numRef>
          </c:val>
          <c:smooth val="0"/>
          <c:extLst>
            <c:ext xmlns:c16="http://schemas.microsoft.com/office/drawing/2014/chart" uri="{C3380CC4-5D6E-409C-BE32-E72D297353CC}">
              <c16:uniqueId val="{00000001-8226-469D-9FCA-E1C2211C7C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63.84</c:v>
                </c:pt>
              </c:numCache>
            </c:numRef>
          </c:val>
          <c:extLst>
            <c:ext xmlns:c16="http://schemas.microsoft.com/office/drawing/2014/chart" uri="{C3380CC4-5D6E-409C-BE32-E72D297353CC}">
              <c16:uniqueId val="{00000000-57A5-4C7A-B98A-86500BD923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63.97</c:v>
                </c:pt>
              </c:numCache>
            </c:numRef>
          </c:val>
          <c:smooth val="0"/>
          <c:extLst>
            <c:ext xmlns:c16="http://schemas.microsoft.com/office/drawing/2014/chart" uri="{C3380CC4-5D6E-409C-BE32-E72D297353CC}">
              <c16:uniqueId val="{00000001-57A5-4C7A-B98A-86500BD923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109.15</c:v>
                </c:pt>
              </c:numCache>
            </c:numRef>
          </c:val>
          <c:extLst>
            <c:ext xmlns:c16="http://schemas.microsoft.com/office/drawing/2014/chart" uri="{C3380CC4-5D6E-409C-BE32-E72D297353CC}">
              <c16:uniqueId val="{00000000-2955-44BA-8C48-7C41505B47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98.85</c:v>
                </c:pt>
              </c:numCache>
            </c:numRef>
          </c:val>
          <c:smooth val="0"/>
          <c:extLst>
            <c:ext xmlns:c16="http://schemas.microsoft.com/office/drawing/2014/chart" uri="{C3380CC4-5D6E-409C-BE32-E72D297353CC}">
              <c16:uniqueId val="{00000001-2955-44BA-8C48-7C41505B47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F519-465D-A652-97A701314C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19.75</c:v>
                </c:pt>
              </c:numCache>
            </c:numRef>
          </c:val>
          <c:smooth val="0"/>
          <c:extLst>
            <c:ext xmlns:c16="http://schemas.microsoft.com/office/drawing/2014/chart" uri="{C3380CC4-5D6E-409C-BE32-E72D297353CC}">
              <c16:uniqueId val="{00000001-F519-465D-A652-97A701314C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3B-4B61-BE4F-2913C248E2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B3B-4B61-BE4F-2913C248E2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F6-4BB1-B8F0-48A9D36621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313.61</c:v>
                </c:pt>
              </c:numCache>
            </c:numRef>
          </c:val>
          <c:smooth val="0"/>
          <c:extLst>
            <c:ext xmlns:c16="http://schemas.microsoft.com/office/drawing/2014/chart" uri="{C3380CC4-5D6E-409C-BE32-E72D297353CC}">
              <c16:uniqueId val="{00000001-C8F6-4BB1-B8F0-48A9D36621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205.26</c:v>
                </c:pt>
              </c:numCache>
            </c:numRef>
          </c:val>
          <c:extLst>
            <c:ext xmlns:c16="http://schemas.microsoft.com/office/drawing/2014/chart" uri="{C3380CC4-5D6E-409C-BE32-E72D297353CC}">
              <c16:uniqueId val="{00000000-8EFB-4C23-A579-C150C9671D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113.15</c:v>
                </c:pt>
              </c:numCache>
            </c:numRef>
          </c:val>
          <c:smooth val="0"/>
          <c:extLst>
            <c:ext xmlns:c16="http://schemas.microsoft.com/office/drawing/2014/chart" uri="{C3380CC4-5D6E-409C-BE32-E72D297353CC}">
              <c16:uniqueId val="{00000001-8EFB-4C23-A579-C150C9671D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45-4C23-B087-96C308A7A9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1219.99</c:v>
                </c:pt>
              </c:numCache>
            </c:numRef>
          </c:val>
          <c:smooth val="0"/>
          <c:extLst>
            <c:ext xmlns:c16="http://schemas.microsoft.com/office/drawing/2014/chart" uri="{C3380CC4-5D6E-409C-BE32-E72D297353CC}">
              <c16:uniqueId val="{00000001-AE45-4C23-B087-96C308A7A9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15.24</c:v>
                </c:pt>
              </c:numCache>
            </c:numRef>
          </c:val>
          <c:extLst>
            <c:ext xmlns:c16="http://schemas.microsoft.com/office/drawing/2014/chart" uri="{C3380CC4-5D6E-409C-BE32-E72D297353CC}">
              <c16:uniqueId val="{00000000-BFC6-4A5B-9F52-9AC8BA9649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48.61</c:v>
                </c:pt>
              </c:numCache>
            </c:numRef>
          </c:val>
          <c:smooth val="0"/>
          <c:extLst>
            <c:ext xmlns:c16="http://schemas.microsoft.com/office/drawing/2014/chart" uri="{C3380CC4-5D6E-409C-BE32-E72D297353CC}">
              <c16:uniqueId val="{00000001-BFC6-4A5B-9F52-9AC8BA9649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1153.5</c:v>
                </c:pt>
              </c:numCache>
            </c:numRef>
          </c:val>
          <c:extLst>
            <c:ext xmlns:c16="http://schemas.microsoft.com/office/drawing/2014/chart" uri="{C3380CC4-5D6E-409C-BE32-E72D297353CC}">
              <c16:uniqueId val="{00000000-491D-423F-9AED-068D7AA878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319.42</c:v>
                </c:pt>
              </c:numCache>
            </c:numRef>
          </c:val>
          <c:smooth val="0"/>
          <c:extLst>
            <c:ext xmlns:c16="http://schemas.microsoft.com/office/drawing/2014/chart" uri="{C3380CC4-5D6E-409C-BE32-E72D297353CC}">
              <c16:uniqueId val="{00000001-491D-423F-9AED-068D7AA878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設楽町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D3</v>
      </c>
      <c r="X8" s="64"/>
      <c r="Y8" s="64"/>
      <c r="Z8" s="64"/>
      <c r="AA8" s="64"/>
      <c r="AB8" s="64"/>
      <c r="AC8" s="64"/>
      <c r="AD8" s="65" t="str">
        <f>データ!$M$6</f>
        <v>非設置</v>
      </c>
      <c r="AE8" s="65"/>
      <c r="AF8" s="65"/>
      <c r="AG8" s="65"/>
      <c r="AH8" s="65"/>
      <c r="AI8" s="65"/>
      <c r="AJ8" s="65"/>
      <c r="AK8" s="3"/>
      <c r="AL8" s="45">
        <f>データ!S6</f>
        <v>4188</v>
      </c>
      <c r="AM8" s="45"/>
      <c r="AN8" s="45"/>
      <c r="AO8" s="45"/>
      <c r="AP8" s="45"/>
      <c r="AQ8" s="45"/>
      <c r="AR8" s="45"/>
      <c r="AS8" s="45"/>
      <c r="AT8" s="44">
        <f>データ!T6</f>
        <v>273.94</v>
      </c>
      <c r="AU8" s="44"/>
      <c r="AV8" s="44"/>
      <c r="AW8" s="44"/>
      <c r="AX8" s="44"/>
      <c r="AY8" s="44"/>
      <c r="AZ8" s="44"/>
      <c r="BA8" s="44"/>
      <c r="BB8" s="44">
        <f>データ!U6</f>
        <v>15.29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89.23</v>
      </c>
      <c r="J10" s="44"/>
      <c r="K10" s="44"/>
      <c r="L10" s="44"/>
      <c r="M10" s="44"/>
      <c r="N10" s="44"/>
      <c r="O10" s="44"/>
      <c r="P10" s="44">
        <f>データ!P6</f>
        <v>12.83</v>
      </c>
      <c r="Q10" s="44"/>
      <c r="R10" s="44"/>
      <c r="S10" s="44"/>
      <c r="T10" s="44"/>
      <c r="U10" s="44"/>
      <c r="V10" s="44"/>
      <c r="W10" s="44">
        <f>データ!Q6</f>
        <v>89.81</v>
      </c>
      <c r="X10" s="44"/>
      <c r="Y10" s="44"/>
      <c r="Z10" s="44"/>
      <c r="AA10" s="44"/>
      <c r="AB10" s="44"/>
      <c r="AC10" s="44"/>
      <c r="AD10" s="45">
        <f>データ!R6</f>
        <v>3630</v>
      </c>
      <c r="AE10" s="45"/>
      <c r="AF10" s="45"/>
      <c r="AG10" s="45"/>
      <c r="AH10" s="45"/>
      <c r="AI10" s="45"/>
      <c r="AJ10" s="45"/>
      <c r="AK10" s="2"/>
      <c r="AL10" s="45">
        <f>データ!V6</f>
        <v>531</v>
      </c>
      <c r="AM10" s="45"/>
      <c r="AN10" s="45"/>
      <c r="AO10" s="45"/>
      <c r="AP10" s="45"/>
      <c r="AQ10" s="45"/>
      <c r="AR10" s="45"/>
      <c r="AS10" s="45"/>
      <c r="AT10" s="44">
        <f>データ!W6</f>
        <v>0.37</v>
      </c>
      <c r="AU10" s="44"/>
      <c r="AV10" s="44"/>
      <c r="AW10" s="44"/>
      <c r="AX10" s="44"/>
      <c r="AY10" s="44"/>
      <c r="AZ10" s="44"/>
      <c r="BA10" s="44"/>
      <c r="BB10" s="44">
        <f>データ!X6</f>
        <v>1435.14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8E6ip520htpzyw9pKidnxxMkerEkJ+wNZNdK6za3GDg/gSpmLDONAiyBkp1vsY8iV5DqDeTkHasBghsZXV2YGA==" saltValue="qpsiBORDJy4Kw1o2vlTn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235610</v>
      </c>
      <c r="D6" s="19">
        <f t="shared" si="3"/>
        <v>46</v>
      </c>
      <c r="E6" s="19">
        <f t="shared" si="3"/>
        <v>17</v>
      </c>
      <c r="F6" s="19">
        <f t="shared" si="3"/>
        <v>4</v>
      </c>
      <c r="G6" s="19">
        <f t="shared" si="3"/>
        <v>0</v>
      </c>
      <c r="H6" s="19" t="str">
        <f t="shared" si="3"/>
        <v>愛知県　設楽町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89.23</v>
      </c>
      <c r="P6" s="20">
        <f t="shared" si="3"/>
        <v>12.83</v>
      </c>
      <c r="Q6" s="20">
        <f t="shared" si="3"/>
        <v>89.81</v>
      </c>
      <c r="R6" s="20">
        <f t="shared" si="3"/>
        <v>3630</v>
      </c>
      <c r="S6" s="20">
        <f t="shared" si="3"/>
        <v>4188</v>
      </c>
      <c r="T6" s="20">
        <f t="shared" si="3"/>
        <v>273.94</v>
      </c>
      <c r="U6" s="20">
        <f t="shared" si="3"/>
        <v>15.29</v>
      </c>
      <c r="V6" s="20">
        <f t="shared" si="3"/>
        <v>531</v>
      </c>
      <c r="W6" s="20">
        <f t="shared" si="3"/>
        <v>0.37</v>
      </c>
      <c r="X6" s="20">
        <f t="shared" si="3"/>
        <v>1435.14</v>
      </c>
      <c r="Y6" s="21" t="str">
        <f>IF(Y7="",NA(),Y7)</f>
        <v>-</v>
      </c>
      <c r="Z6" s="21" t="str">
        <f t="shared" ref="Z6:AH6" si="4">IF(Z7="",NA(),Z7)</f>
        <v>-</v>
      </c>
      <c r="AA6" s="21" t="str">
        <f t="shared" si="4"/>
        <v>-</v>
      </c>
      <c r="AB6" s="21" t="str">
        <f t="shared" si="4"/>
        <v>-</v>
      </c>
      <c r="AC6" s="21">
        <f t="shared" si="4"/>
        <v>109.15</v>
      </c>
      <c r="AD6" s="21" t="str">
        <f t="shared" si="4"/>
        <v>-</v>
      </c>
      <c r="AE6" s="21" t="str">
        <f t="shared" si="4"/>
        <v>-</v>
      </c>
      <c r="AF6" s="21" t="str">
        <f t="shared" si="4"/>
        <v>-</v>
      </c>
      <c r="AG6" s="21" t="str">
        <f t="shared" si="4"/>
        <v>-</v>
      </c>
      <c r="AH6" s="21">
        <f t="shared" si="4"/>
        <v>98.85</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313.61</v>
      </c>
      <c r="AT6" s="20" t="str">
        <f>IF(AT7="","",IF(AT7="-","【-】","【"&amp;SUBSTITUTE(TEXT(AT7,"#,##0.00"),"-","△")&amp;"】"))</f>
        <v>【65.73】</v>
      </c>
      <c r="AU6" s="21" t="str">
        <f>IF(AU7="",NA(),AU7)</f>
        <v>-</v>
      </c>
      <c r="AV6" s="21" t="str">
        <f t="shared" ref="AV6:BD6" si="6">IF(AV7="",NA(),AV7)</f>
        <v>-</v>
      </c>
      <c r="AW6" s="21" t="str">
        <f t="shared" si="6"/>
        <v>-</v>
      </c>
      <c r="AX6" s="21" t="str">
        <f t="shared" si="6"/>
        <v>-</v>
      </c>
      <c r="AY6" s="21">
        <f t="shared" si="6"/>
        <v>205.26</v>
      </c>
      <c r="AZ6" s="21" t="str">
        <f t="shared" si="6"/>
        <v>-</v>
      </c>
      <c r="BA6" s="21" t="str">
        <f t="shared" si="6"/>
        <v>-</v>
      </c>
      <c r="BB6" s="21" t="str">
        <f t="shared" si="6"/>
        <v>-</v>
      </c>
      <c r="BC6" s="21" t="str">
        <f t="shared" si="6"/>
        <v>-</v>
      </c>
      <c r="BD6" s="21">
        <f t="shared" si="6"/>
        <v>113.15</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1219.99</v>
      </c>
      <c r="BP6" s="20" t="str">
        <f>IF(BP7="","",IF(BP7="-","【-】","【"&amp;SUBSTITUTE(TEXT(BP7,"#,##0.00"),"-","△")&amp;"】"))</f>
        <v>【1,156.82】</v>
      </c>
      <c r="BQ6" s="21" t="str">
        <f>IF(BQ7="",NA(),BQ7)</f>
        <v>-</v>
      </c>
      <c r="BR6" s="21" t="str">
        <f t="shared" ref="BR6:BZ6" si="8">IF(BR7="",NA(),BR7)</f>
        <v>-</v>
      </c>
      <c r="BS6" s="21" t="str">
        <f t="shared" si="8"/>
        <v>-</v>
      </c>
      <c r="BT6" s="21" t="str">
        <f t="shared" si="8"/>
        <v>-</v>
      </c>
      <c r="BU6" s="21">
        <f t="shared" si="8"/>
        <v>15.24</v>
      </c>
      <c r="BV6" s="21" t="str">
        <f t="shared" si="8"/>
        <v>-</v>
      </c>
      <c r="BW6" s="21" t="str">
        <f t="shared" si="8"/>
        <v>-</v>
      </c>
      <c r="BX6" s="21" t="str">
        <f t="shared" si="8"/>
        <v>-</v>
      </c>
      <c r="BY6" s="21" t="str">
        <f t="shared" si="8"/>
        <v>-</v>
      </c>
      <c r="BZ6" s="21">
        <f t="shared" si="8"/>
        <v>48.61</v>
      </c>
      <c r="CA6" s="20" t="str">
        <f>IF(CA7="","",IF(CA7="-","【-】","【"&amp;SUBSTITUTE(TEXT(CA7,"#,##0.00"),"-","△")&amp;"】"))</f>
        <v>【75.33】</v>
      </c>
      <c r="CB6" s="21" t="str">
        <f>IF(CB7="",NA(),CB7)</f>
        <v>-</v>
      </c>
      <c r="CC6" s="21" t="str">
        <f t="shared" ref="CC6:CK6" si="9">IF(CC7="",NA(),CC7)</f>
        <v>-</v>
      </c>
      <c r="CD6" s="21" t="str">
        <f t="shared" si="9"/>
        <v>-</v>
      </c>
      <c r="CE6" s="21" t="str">
        <f t="shared" si="9"/>
        <v>-</v>
      </c>
      <c r="CF6" s="21">
        <f t="shared" si="9"/>
        <v>1153.5</v>
      </c>
      <c r="CG6" s="21" t="str">
        <f t="shared" si="9"/>
        <v>-</v>
      </c>
      <c r="CH6" s="21" t="str">
        <f t="shared" si="9"/>
        <v>-</v>
      </c>
      <c r="CI6" s="21" t="str">
        <f t="shared" si="9"/>
        <v>-</v>
      </c>
      <c r="CJ6" s="21" t="str">
        <f t="shared" si="9"/>
        <v>-</v>
      </c>
      <c r="CK6" s="21">
        <f t="shared" si="9"/>
        <v>319.42</v>
      </c>
      <c r="CL6" s="20" t="str">
        <f>IF(CL7="","",IF(CL7="-","【-】","【"&amp;SUBSTITUTE(TEXT(CL7,"#,##0.00"),"-","△")&amp;"】"))</f>
        <v>【215.73】</v>
      </c>
      <c r="CM6" s="21" t="str">
        <f>IF(CM7="",NA(),CM7)</f>
        <v>-</v>
      </c>
      <c r="CN6" s="21" t="str">
        <f t="shared" ref="CN6:CV6" si="10">IF(CN7="",NA(),CN7)</f>
        <v>-</v>
      </c>
      <c r="CO6" s="21" t="str">
        <f t="shared" si="10"/>
        <v>-</v>
      </c>
      <c r="CP6" s="21" t="str">
        <f t="shared" si="10"/>
        <v>-</v>
      </c>
      <c r="CQ6" s="21">
        <f t="shared" si="10"/>
        <v>19.57</v>
      </c>
      <c r="CR6" s="21" t="str">
        <f t="shared" si="10"/>
        <v>-</v>
      </c>
      <c r="CS6" s="21" t="str">
        <f t="shared" si="10"/>
        <v>-</v>
      </c>
      <c r="CT6" s="21" t="str">
        <f t="shared" si="10"/>
        <v>-</v>
      </c>
      <c r="CU6" s="21" t="str">
        <f t="shared" si="10"/>
        <v>-</v>
      </c>
      <c r="CV6" s="21">
        <f t="shared" si="10"/>
        <v>36.03</v>
      </c>
      <c r="CW6" s="20" t="str">
        <f>IF(CW7="","",IF(CW7="-","【-】","【"&amp;SUBSTITUTE(TEXT(CW7,"#,##0.00"),"-","△")&amp;"】"))</f>
        <v>【43.28】</v>
      </c>
      <c r="CX6" s="21" t="str">
        <f>IF(CX7="",NA(),CX7)</f>
        <v>-</v>
      </c>
      <c r="CY6" s="21" t="str">
        <f t="shared" ref="CY6:DG6" si="11">IF(CY7="",NA(),CY7)</f>
        <v>-</v>
      </c>
      <c r="CZ6" s="21" t="str">
        <f t="shared" si="11"/>
        <v>-</v>
      </c>
      <c r="DA6" s="21" t="str">
        <f t="shared" si="11"/>
        <v>-</v>
      </c>
      <c r="DB6" s="21">
        <f t="shared" si="11"/>
        <v>63.84</v>
      </c>
      <c r="DC6" s="21" t="str">
        <f t="shared" si="11"/>
        <v>-</v>
      </c>
      <c r="DD6" s="21" t="str">
        <f t="shared" si="11"/>
        <v>-</v>
      </c>
      <c r="DE6" s="21" t="str">
        <f t="shared" si="11"/>
        <v>-</v>
      </c>
      <c r="DF6" s="21" t="str">
        <f t="shared" si="11"/>
        <v>-</v>
      </c>
      <c r="DG6" s="21">
        <f t="shared" si="11"/>
        <v>63.97</v>
      </c>
      <c r="DH6" s="20" t="str">
        <f>IF(DH7="","",IF(DH7="-","【-】","【"&amp;SUBSTITUTE(TEXT(DH7,"#,##0.00"),"-","△")&amp;"】"))</f>
        <v>【86.21】</v>
      </c>
      <c r="DI6" s="21" t="str">
        <f>IF(DI7="",NA(),DI7)</f>
        <v>-</v>
      </c>
      <c r="DJ6" s="21" t="str">
        <f t="shared" ref="DJ6:DR6" si="12">IF(DJ7="",NA(),DJ7)</f>
        <v>-</v>
      </c>
      <c r="DK6" s="21" t="str">
        <f t="shared" si="12"/>
        <v>-</v>
      </c>
      <c r="DL6" s="21" t="str">
        <f t="shared" si="12"/>
        <v>-</v>
      </c>
      <c r="DM6" s="21">
        <f t="shared" si="12"/>
        <v>3.03</v>
      </c>
      <c r="DN6" s="21" t="str">
        <f t="shared" si="12"/>
        <v>-</v>
      </c>
      <c r="DO6" s="21" t="str">
        <f t="shared" si="12"/>
        <v>-</v>
      </c>
      <c r="DP6" s="21" t="str">
        <f t="shared" si="12"/>
        <v>-</v>
      </c>
      <c r="DQ6" s="21" t="str">
        <f t="shared" si="12"/>
        <v>-</v>
      </c>
      <c r="DR6" s="21">
        <f t="shared" si="12"/>
        <v>19.75</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【0.11】</v>
      </c>
    </row>
    <row r="7" spans="1:148" s="22" customFormat="1" x14ac:dyDescent="0.2">
      <c r="A7" s="14"/>
      <c r="B7" s="23">
        <v>2023</v>
      </c>
      <c r="C7" s="23">
        <v>235610</v>
      </c>
      <c r="D7" s="23">
        <v>46</v>
      </c>
      <c r="E7" s="23">
        <v>17</v>
      </c>
      <c r="F7" s="23">
        <v>4</v>
      </c>
      <c r="G7" s="23">
        <v>0</v>
      </c>
      <c r="H7" s="23" t="s">
        <v>96</v>
      </c>
      <c r="I7" s="23" t="s">
        <v>97</v>
      </c>
      <c r="J7" s="23" t="s">
        <v>98</v>
      </c>
      <c r="K7" s="23" t="s">
        <v>99</v>
      </c>
      <c r="L7" s="23" t="s">
        <v>100</v>
      </c>
      <c r="M7" s="23" t="s">
        <v>101</v>
      </c>
      <c r="N7" s="24" t="s">
        <v>102</v>
      </c>
      <c r="O7" s="24">
        <v>89.23</v>
      </c>
      <c r="P7" s="24">
        <v>12.83</v>
      </c>
      <c r="Q7" s="24">
        <v>89.81</v>
      </c>
      <c r="R7" s="24">
        <v>3630</v>
      </c>
      <c r="S7" s="24">
        <v>4188</v>
      </c>
      <c r="T7" s="24">
        <v>273.94</v>
      </c>
      <c r="U7" s="24">
        <v>15.29</v>
      </c>
      <c r="V7" s="24">
        <v>531</v>
      </c>
      <c r="W7" s="24">
        <v>0.37</v>
      </c>
      <c r="X7" s="24">
        <v>1435.14</v>
      </c>
      <c r="Y7" s="24" t="s">
        <v>102</v>
      </c>
      <c r="Z7" s="24" t="s">
        <v>102</v>
      </c>
      <c r="AA7" s="24" t="s">
        <v>102</v>
      </c>
      <c r="AB7" s="24" t="s">
        <v>102</v>
      </c>
      <c r="AC7" s="24">
        <v>109.15</v>
      </c>
      <c r="AD7" s="24" t="s">
        <v>102</v>
      </c>
      <c r="AE7" s="24" t="s">
        <v>102</v>
      </c>
      <c r="AF7" s="24" t="s">
        <v>102</v>
      </c>
      <c r="AG7" s="24" t="s">
        <v>102</v>
      </c>
      <c r="AH7" s="24">
        <v>98.85</v>
      </c>
      <c r="AI7" s="24">
        <v>105.09</v>
      </c>
      <c r="AJ7" s="24" t="s">
        <v>102</v>
      </c>
      <c r="AK7" s="24" t="s">
        <v>102</v>
      </c>
      <c r="AL7" s="24" t="s">
        <v>102</v>
      </c>
      <c r="AM7" s="24" t="s">
        <v>102</v>
      </c>
      <c r="AN7" s="24">
        <v>0</v>
      </c>
      <c r="AO7" s="24" t="s">
        <v>102</v>
      </c>
      <c r="AP7" s="24" t="s">
        <v>102</v>
      </c>
      <c r="AQ7" s="24" t="s">
        <v>102</v>
      </c>
      <c r="AR7" s="24" t="s">
        <v>102</v>
      </c>
      <c r="AS7" s="24">
        <v>313.61</v>
      </c>
      <c r="AT7" s="24">
        <v>65.73</v>
      </c>
      <c r="AU7" s="24" t="s">
        <v>102</v>
      </c>
      <c r="AV7" s="24" t="s">
        <v>102</v>
      </c>
      <c r="AW7" s="24" t="s">
        <v>102</v>
      </c>
      <c r="AX7" s="24" t="s">
        <v>102</v>
      </c>
      <c r="AY7" s="24">
        <v>205.26</v>
      </c>
      <c r="AZ7" s="24" t="s">
        <v>102</v>
      </c>
      <c r="BA7" s="24" t="s">
        <v>102</v>
      </c>
      <c r="BB7" s="24" t="s">
        <v>102</v>
      </c>
      <c r="BC7" s="24" t="s">
        <v>102</v>
      </c>
      <c r="BD7" s="24">
        <v>113.15</v>
      </c>
      <c r="BE7" s="24">
        <v>48.91</v>
      </c>
      <c r="BF7" s="24" t="s">
        <v>102</v>
      </c>
      <c r="BG7" s="24" t="s">
        <v>102</v>
      </c>
      <c r="BH7" s="24" t="s">
        <v>102</v>
      </c>
      <c r="BI7" s="24" t="s">
        <v>102</v>
      </c>
      <c r="BJ7" s="24">
        <v>0</v>
      </c>
      <c r="BK7" s="24" t="s">
        <v>102</v>
      </c>
      <c r="BL7" s="24" t="s">
        <v>102</v>
      </c>
      <c r="BM7" s="24" t="s">
        <v>102</v>
      </c>
      <c r="BN7" s="24" t="s">
        <v>102</v>
      </c>
      <c r="BO7" s="24">
        <v>1219.99</v>
      </c>
      <c r="BP7" s="24">
        <v>1156.82</v>
      </c>
      <c r="BQ7" s="24" t="s">
        <v>102</v>
      </c>
      <c r="BR7" s="24" t="s">
        <v>102</v>
      </c>
      <c r="BS7" s="24" t="s">
        <v>102</v>
      </c>
      <c r="BT7" s="24" t="s">
        <v>102</v>
      </c>
      <c r="BU7" s="24">
        <v>15.24</v>
      </c>
      <c r="BV7" s="24" t="s">
        <v>102</v>
      </c>
      <c r="BW7" s="24" t="s">
        <v>102</v>
      </c>
      <c r="BX7" s="24" t="s">
        <v>102</v>
      </c>
      <c r="BY7" s="24" t="s">
        <v>102</v>
      </c>
      <c r="BZ7" s="24">
        <v>48.61</v>
      </c>
      <c r="CA7" s="24">
        <v>75.33</v>
      </c>
      <c r="CB7" s="24" t="s">
        <v>102</v>
      </c>
      <c r="CC7" s="24" t="s">
        <v>102</v>
      </c>
      <c r="CD7" s="24" t="s">
        <v>102</v>
      </c>
      <c r="CE7" s="24" t="s">
        <v>102</v>
      </c>
      <c r="CF7" s="24">
        <v>1153.5</v>
      </c>
      <c r="CG7" s="24" t="s">
        <v>102</v>
      </c>
      <c r="CH7" s="24" t="s">
        <v>102</v>
      </c>
      <c r="CI7" s="24" t="s">
        <v>102</v>
      </c>
      <c r="CJ7" s="24" t="s">
        <v>102</v>
      </c>
      <c r="CK7" s="24">
        <v>319.42</v>
      </c>
      <c r="CL7" s="24">
        <v>215.73</v>
      </c>
      <c r="CM7" s="24" t="s">
        <v>102</v>
      </c>
      <c r="CN7" s="24" t="s">
        <v>102</v>
      </c>
      <c r="CO7" s="24" t="s">
        <v>102</v>
      </c>
      <c r="CP7" s="24" t="s">
        <v>102</v>
      </c>
      <c r="CQ7" s="24">
        <v>19.57</v>
      </c>
      <c r="CR7" s="24" t="s">
        <v>102</v>
      </c>
      <c r="CS7" s="24" t="s">
        <v>102</v>
      </c>
      <c r="CT7" s="24" t="s">
        <v>102</v>
      </c>
      <c r="CU7" s="24" t="s">
        <v>102</v>
      </c>
      <c r="CV7" s="24">
        <v>36.03</v>
      </c>
      <c r="CW7" s="24">
        <v>43.28</v>
      </c>
      <c r="CX7" s="24" t="s">
        <v>102</v>
      </c>
      <c r="CY7" s="24" t="s">
        <v>102</v>
      </c>
      <c r="CZ7" s="24" t="s">
        <v>102</v>
      </c>
      <c r="DA7" s="24" t="s">
        <v>102</v>
      </c>
      <c r="DB7" s="24">
        <v>63.84</v>
      </c>
      <c r="DC7" s="24" t="s">
        <v>102</v>
      </c>
      <c r="DD7" s="24" t="s">
        <v>102</v>
      </c>
      <c r="DE7" s="24" t="s">
        <v>102</v>
      </c>
      <c r="DF7" s="24" t="s">
        <v>102</v>
      </c>
      <c r="DG7" s="24">
        <v>63.97</v>
      </c>
      <c r="DH7" s="24">
        <v>86.21</v>
      </c>
      <c r="DI7" s="24" t="s">
        <v>102</v>
      </c>
      <c r="DJ7" s="24" t="s">
        <v>102</v>
      </c>
      <c r="DK7" s="24" t="s">
        <v>102</v>
      </c>
      <c r="DL7" s="24" t="s">
        <v>102</v>
      </c>
      <c r="DM7" s="24">
        <v>3.03</v>
      </c>
      <c r="DN7" s="24" t="s">
        <v>102</v>
      </c>
      <c r="DO7" s="24" t="s">
        <v>102</v>
      </c>
      <c r="DP7" s="24" t="s">
        <v>102</v>
      </c>
      <c r="DQ7" s="24" t="s">
        <v>102</v>
      </c>
      <c r="DR7" s="24">
        <v>19.75</v>
      </c>
      <c r="DS7" s="24">
        <v>29.62</v>
      </c>
      <c r="DT7" s="24" t="s">
        <v>102</v>
      </c>
      <c r="DU7" s="24" t="s">
        <v>102</v>
      </c>
      <c r="DV7" s="24" t="s">
        <v>102</v>
      </c>
      <c r="DW7" s="24" t="s">
        <v>102</v>
      </c>
      <c r="DX7" s="24">
        <v>0</v>
      </c>
      <c r="DY7" s="24" t="s">
        <v>102</v>
      </c>
      <c r="DZ7" s="24" t="s">
        <v>102</v>
      </c>
      <c r="EA7" s="24" t="s">
        <v>102</v>
      </c>
      <c r="EB7" s="24" t="s">
        <v>102</v>
      </c>
      <c r="EC7" s="24">
        <v>0</v>
      </c>
      <c r="ED7" s="24">
        <v>0.09</v>
      </c>
      <c r="EE7" s="24" t="s">
        <v>102</v>
      </c>
      <c r="EF7" s="24" t="s">
        <v>102</v>
      </c>
      <c r="EG7" s="24" t="s">
        <v>102</v>
      </c>
      <c r="EH7" s="24" t="s">
        <v>102</v>
      </c>
      <c r="EI7" s="24">
        <v>0</v>
      </c>
      <c r="EJ7" s="24" t="s">
        <v>102</v>
      </c>
      <c r="EK7" s="24" t="s">
        <v>102</v>
      </c>
      <c r="EL7" s="24" t="s">
        <v>102</v>
      </c>
      <c r="EM7" s="24" t="s">
        <v>102</v>
      </c>
      <c r="EN7" s="24">
        <v>0.08</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2025-01-24T07:12:06Z</dcterms:created>
  <dcterms:modified xsi:type="dcterms:W3CDTF">2025-02-17T05:14:52Z</dcterms:modified>
  <cp:category/>
</cp:coreProperties>
</file>