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169\Desktop\31.2.5【0212〆愛知県】公営企業に係る「経営比較分析表」の分析等の確認について\回答\"/>
    </mc:Choice>
  </mc:AlternateContent>
  <workbookProtection workbookAlgorithmName="SHA-512" workbookHashValue="SewZDsxGdEqX4ns7o92VRXxQYT2PwxvpCKX7E/I3bM4VlTIdDQBAKhByUawwqa1oiPjoq6vOp8c+4jIBfMSaTQ==" workbookSaltValue="PipBmiDgrfNAXOTDdb/sJ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B10" i="4"/>
  <c r="LJ8" i="4"/>
  <c r="JQ8" i="4"/>
  <c r="HX8" i="4"/>
  <c r="FJ8" i="4"/>
  <c r="DU8" i="4"/>
  <c r="CF8" i="4"/>
  <c r="AQ8" i="4"/>
  <c r="B8" i="4"/>
  <c r="B6" i="4"/>
  <c r="MA51" i="4" l="1"/>
  <c r="MI76" i="4"/>
  <c r="HJ51" i="4"/>
  <c r="MA30" i="4"/>
  <c r="IT76" i="4"/>
  <c r="CS51" i="4"/>
  <c r="HJ30" i="4"/>
  <c r="CS30" i="4"/>
  <c r="BZ76" i="4"/>
  <c r="C11" i="5"/>
  <c r="D11" i="5"/>
  <c r="E11" i="5"/>
  <c r="B11" i="5"/>
  <c r="BK76" i="4" l="1"/>
  <c r="LH51" i="4"/>
  <c r="BZ51" i="4"/>
  <c r="LT76" i="4"/>
  <c r="GQ51" i="4"/>
  <c r="LH30" i="4"/>
  <c r="IE76" i="4"/>
  <c r="GQ30" i="4"/>
  <c r="BZ30" i="4"/>
  <c r="FX30" i="4"/>
  <c r="BG30" i="4"/>
  <c r="LE76" i="4"/>
  <c r="HP76" i="4"/>
  <c r="BG51" i="4"/>
  <c r="AV76" i="4"/>
  <c r="KO51" i="4"/>
  <c r="KO30" i="4"/>
  <c r="FX51" i="4"/>
  <c r="HA76" i="4"/>
  <c r="AN51" i="4"/>
  <c r="FE30" i="4"/>
  <c r="AN30" i="4"/>
  <c r="AG76" i="4"/>
  <c r="JV51" i="4"/>
  <c r="FE51" i="4"/>
  <c r="JV30" i="4"/>
  <c r="KP76" i="4"/>
  <c r="KA76" i="4"/>
  <c r="EL51" i="4"/>
  <c r="JC30" i="4"/>
  <c r="U30" i="4"/>
  <c r="GL76" i="4"/>
  <c r="U51" i="4"/>
  <c r="EL30" i="4"/>
  <c r="R76" i="4"/>
  <c r="JC51"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<sst xmlns="http://schemas.openxmlformats.org/spreadsheetml/2006/main" count="287" uniqueCount="142">
  <si>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</si>
  <si>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</si>
  <si>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</si>
  <si>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</si>
  <si>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</si>
  <si>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</si>
  <si>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</si>
  <si>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</si>
  <si>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</si>
  <si>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</si>
  <si>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</si>
  <si>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</si>
  <si>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</si>
  <si>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</si>
  <si>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</si>
  <si>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</si>
  <si>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</si>
  <si>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</si>
  <si>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</si>
  <si>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</si>
  <si>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</si>
  <si>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</si>
  <si>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</si>
  <si>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</si>
  <si>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</si>
  <si>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</si>
  <si>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</si>
  <si>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</si>
  <si>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</si>
  <si>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</si>
  <si>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</si>
  <si>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</si>
  <si>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</si>
  <si>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</si>
  <si>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</si>
  <si>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</si>
  <si>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</si>
  <si>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</si>
  <si>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</si>
  <si>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</si>
  <si>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</si>
  <si>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</si>
  <si>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</si>
  <si>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</si>
  <si>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</si>
  <si>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</si>
  <si>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</si>
  <si>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</si>
  <si>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</si>
  <si>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</si>
  <si>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</si>
  <si>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</si>
  <si>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</si>
  <si>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</si>
  <si>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</si>
  <si>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</si>
  <si>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</si>
  <si>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</si>
  <si>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</si>
  <si>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</si>
  <si>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</si>
  <si>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</si>
  <si>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</si>
  <si>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</si>
  <si>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</si>
  <si>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</si>
  <si>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</si>
  <si>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</si>
  <si>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</si>
  <si>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</si>
  <si>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</si>
  <si>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</si>
  <si>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</si>
  <si>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</si>
  <si>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</si>
  <si>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</si>
  <si>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</si>
  <si>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</si>
  <si>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</si>
  <si>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</si>
  <si>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</si>
  <si>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</si>
  <si>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</si>
  <si>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</si>
  <si>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</si>
  <si>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</si>
  <si>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</si>
  <si>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</si>
  <si>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</si>
  <si>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</si>
  <si>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</si>
  <si>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</si>
  <si>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</si>
  <si>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</si>
  <si>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</si>
  <si>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</si>
  <si>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</si>
  <si>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</si>
  <si>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</si>
  <si>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</si>
  <si>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</si>
  <si>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</si>
  <si>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</si>
  <si>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</si>
  <si>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</si>
  <si>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</si>
  <si>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</si>
  <si>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</si>
  <si>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</si>
  <si>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</si>
  <si>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</si>
  <si>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</si>
  <si>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</si>
  <si>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</si>
  <si>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</si>
  <si>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</si>
  <si>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</si>
  <si>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</si>
  <si>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</si>
  <si>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</si>
  <si>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豊橋市</t>
  </si>
  <si>
    <t>豊橋市駅前大通公共駐車場（第一）</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</si>
  <si>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</si>
  <si>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</si>
  <si>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</si>
  <si>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</si>
  <si>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</si>
  <si>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</si>
  <si>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</si>
  <si>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</si>
  <si>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</si>
  <si>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</si>
  <si>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</si>
  <si>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</si>
  <si>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</si>
  <si>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</si>
  <si>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</si>
  <si>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</si>
  <si>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・⑪稼働率は全国平均より高いものの、年々下降傾向となっている。これは上記収益等の状況分析と同様、周辺商業施設の減少と民間駐車場の増加が要因だと考えられる。
・本駐車場の利用のされ方を調べると10時から16時の利用が主となっており、これは周辺店舗の営業時間内に利用する客層が多いためと考えられる。
・短時間の駐車が多く、路上駐車の防止など道路交通の円滑化に役立っていると考えられる。
</t>
    <phoneticPr fontId="5"/>
  </si>
  <si>
    <t>・黒字経営ではあるものの、収益・利用状況とも下降傾向であり、再開発が終わるまでは厳しい状況が続くと予想される。
・施設は建築年数の経過により老朽化が進んでいるが、安心・安全に使い続けられるよう点検・保全を効果的に行っていく。
・厳しい社会情勢が続く中、指定管理制度を活用した効率的な管理運営や、利用者ニーズに合ったサービス体系など、周辺環境の変化に対応した施策により、今後も利益を上げていく必要がある。
・経営戦略については、平成３２年度に策定予定である。</t>
    <phoneticPr fontId="5"/>
  </si>
  <si>
    <t>・①収益的収支比率は、平成２８年度のみ平均値を下回っているものの、過去５年間１００％以上を維持しており、受益者負担の施設として経常的に黒字経営となっている。
・④売上高ＧＯＰ比率は全国平均より高い率となっているが、平成２６年度以降下降している。この下降傾向は⑤ＥＢＩＴＤＡも同様であり、駐車場周辺の商業施設の減少と、小売店舗のコインパーキングへの業種転換による民間駐車場の増加が大きな要因であると分析する。
・本駐車場周辺では現在再開発事業を行っており、完了するまでは厳しい状況が続くと予想される。
・②他会計補助金比率及び③他会計補助金額はいずれも0であり、他会計からの補助は無い。</t>
    <phoneticPr fontId="5"/>
  </si>
  <si>
    <t>・建築後相当年数が経過しており、⑩債務残高は0である。
・平成２８年度に策定した長寿命化計画により、点検、予防保全・改良保全等を効果的に行うことで⑧設備投資見込額の節減及び施設の長寿命化と利便性の向上を図る。
・また、地方公営企業法を適用していないため⑥有形固定資産減価償却費⑨累積欠損金比率については「該当なし」となっている。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</si>
</sst>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205.2</c:v>
                </c:pt>
                <c:pt idx="1">
                  <c:v>233.5</c:v>
                </c:pt>
                <c:pt idx="2">
                  <c:v>196.4</c:v>
                </c:pt>
                <c:pt idx="3">
                  <c:v>169.6</c:v>
                </c:pt>
                <c:pt idx="4">
                  <c:v>151</c:v>
                </c:pt>
              </c:numCache>
            </c:numRef>
          </c:val>
          <c:extLst xmlns:c16r2="http://schemas.microsoft.com/office/drawing/2015/06/chart">
            <c:ext xmlns:c16="http://schemas.microsoft.com/office/drawing/2014/chart" uri="{C3380CC4-5D6E-409C-BE32-E72D297353CC}">
              <c16:uniqueId val="{00000000-07D1-4B53-8465-D639044553F0}"/>
            </c:ext>
          </c:extLst>
        </c:ser>
        <c:dLbls>
          <c:showLegendKey val="0"/>
          <c:showVal val="0"/>
          <c:showCatName val="0"/>
          <c:showSerName val="0"/>
          <c:showPercent val="0"/>
          <c:showBubbleSize val="0"/>
        </c:dLbls>
        <c:gapWidth val="150"/>
        <c:axId val="542034440"/>
        <c:axId val="54203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07D1-4B53-8465-D639044553F0}"/>
            </c:ext>
          </c:extLst>
        </c:ser>
        <c:dLbls>
          <c:showLegendKey val="0"/>
          <c:showVal val="0"/>
          <c:showCatName val="0"/>
          <c:showSerName val="0"/>
          <c:showPercent val="0"/>
          <c:showBubbleSize val="0"/>
        </c:dLbls>
        <c:marker val="1"/>
        <c:smooth val="0"/>
        <c:axId val="542034440"/>
        <c:axId val="542031696"/>
      </c:lineChart>
      <c:dateAx>
        <c:axId val="542034440"/>
        <c:scaling>
          <c:orientation val="minMax"/>
        </c:scaling>
        <c:delete val="1"/>
        <c:axPos val="b"/>
        <c:numFmt formatCode="ge" sourceLinked="1"/>
        <c:majorTickMark val="none"/>
        <c:minorTickMark val="none"/>
        <c:tickLblPos val="none"/>
        <c:crossAx val="542031696"/>
        <c:crosses val="autoZero"/>
        <c:auto val="1"/>
        <c:lblOffset val="100"/>
        <c:baseTimeUnit val="years"/>
      </c:dateAx>
      <c:valAx>
        <c:axId val="54203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03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C9-46DE-A88A-3D7035592414}"/>
            </c:ext>
          </c:extLst>
        </c:ser>
        <c:dLbls>
          <c:showLegendKey val="0"/>
          <c:showVal val="0"/>
          <c:showCatName val="0"/>
          <c:showSerName val="0"/>
          <c:showPercent val="0"/>
          <c:showBubbleSize val="0"/>
        </c:dLbls>
        <c:gapWidth val="150"/>
        <c:axId val="542034832"/>
        <c:axId val="54203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B9C9-46DE-A88A-3D7035592414}"/>
            </c:ext>
          </c:extLst>
        </c:ser>
        <c:dLbls>
          <c:showLegendKey val="0"/>
          <c:showVal val="0"/>
          <c:showCatName val="0"/>
          <c:showSerName val="0"/>
          <c:showPercent val="0"/>
          <c:showBubbleSize val="0"/>
        </c:dLbls>
        <c:marker val="1"/>
        <c:smooth val="0"/>
        <c:axId val="542034832"/>
        <c:axId val="542032088"/>
      </c:lineChart>
      <c:dateAx>
        <c:axId val="542034832"/>
        <c:scaling>
          <c:orientation val="minMax"/>
        </c:scaling>
        <c:delete val="1"/>
        <c:axPos val="b"/>
        <c:numFmt formatCode="ge" sourceLinked="1"/>
        <c:majorTickMark val="none"/>
        <c:minorTickMark val="none"/>
        <c:tickLblPos val="none"/>
        <c:crossAx val="542032088"/>
        <c:crosses val="autoZero"/>
        <c:auto val="1"/>
        <c:lblOffset val="100"/>
        <c:baseTimeUnit val="years"/>
      </c:dateAx>
      <c:valAx>
        <c:axId val="54203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03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1B8-44DD-9042-8764551EDBA3}"/>
            </c:ext>
          </c:extLst>
        </c:ser>
        <c:dLbls>
          <c:showLegendKey val="0"/>
          <c:showVal val="0"/>
          <c:showCatName val="0"/>
          <c:showSerName val="0"/>
          <c:showPercent val="0"/>
          <c:showBubbleSize val="0"/>
        </c:dLbls>
        <c:gapWidth val="150"/>
        <c:axId val="542033656"/>
        <c:axId val="5420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1B8-44DD-9042-8764551EDBA3}"/>
            </c:ext>
          </c:extLst>
        </c:ser>
        <c:dLbls>
          <c:showLegendKey val="0"/>
          <c:showVal val="0"/>
          <c:showCatName val="0"/>
          <c:showSerName val="0"/>
          <c:showPercent val="0"/>
          <c:showBubbleSize val="0"/>
        </c:dLbls>
        <c:marker val="1"/>
        <c:smooth val="0"/>
        <c:axId val="542033656"/>
        <c:axId val="542034048"/>
      </c:lineChart>
      <c:dateAx>
        <c:axId val="542033656"/>
        <c:scaling>
          <c:orientation val="minMax"/>
        </c:scaling>
        <c:delete val="1"/>
        <c:axPos val="b"/>
        <c:numFmt formatCode="ge" sourceLinked="1"/>
        <c:majorTickMark val="none"/>
        <c:minorTickMark val="none"/>
        <c:tickLblPos val="none"/>
        <c:crossAx val="542034048"/>
        <c:crosses val="autoZero"/>
        <c:auto val="1"/>
        <c:lblOffset val="100"/>
        <c:baseTimeUnit val="years"/>
      </c:dateAx>
      <c:valAx>
        <c:axId val="5420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03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675-40C4-8D01-6A64C18A4088}"/>
            </c:ext>
          </c:extLst>
        </c:ser>
        <c:dLbls>
          <c:showLegendKey val="0"/>
          <c:showVal val="0"/>
          <c:showCatName val="0"/>
          <c:showSerName val="0"/>
          <c:showPercent val="0"/>
          <c:showBubbleSize val="0"/>
        </c:dLbls>
        <c:gapWidth val="150"/>
        <c:axId val="542032480"/>
        <c:axId val="5486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675-40C4-8D01-6A64C18A4088}"/>
            </c:ext>
          </c:extLst>
        </c:ser>
        <c:dLbls>
          <c:showLegendKey val="0"/>
          <c:showVal val="0"/>
          <c:showCatName val="0"/>
          <c:showSerName val="0"/>
          <c:showPercent val="0"/>
          <c:showBubbleSize val="0"/>
        </c:dLbls>
        <c:marker val="1"/>
        <c:smooth val="0"/>
        <c:axId val="542032480"/>
        <c:axId val="548603648"/>
      </c:lineChart>
      <c:dateAx>
        <c:axId val="542032480"/>
        <c:scaling>
          <c:orientation val="minMax"/>
        </c:scaling>
        <c:delete val="1"/>
        <c:axPos val="b"/>
        <c:numFmt formatCode="ge" sourceLinked="1"/>
        <c:majorTickMark val="none"/>
        <c:minorTickMark val="none"/>
        <c:tickLblPos val="none"/>
        <c:crossAx val="548603648"/>
        <c:crosses val="autoZero"/>
        <c:auto val="1"/>
        <c:lblOffset val="100"/>
        <c:baseTimeUnit val="years"/>
      </c:dateAx>
      <c:valAx>
        <c:axId val="54860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03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98-4641-AD89-0B04F2FFDC4E}"/>
            </c:ext>
          </c:extLst>
        </c:ser>
        <c:dLbls>
          <c:showLegendKey val="0"/>
          <c:showVal val="0"/>
          <c:showCatName val="0"/>
          <c:showSerName val="0"/>
          <c:showPercent val="0"/>
          <c:showBubbleSize val="0"/>
        </c:dLbls>
        <c:gapWidth val="150"/>
        <c:axId val="548604040"/>
        <c:axId val="54860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9A98-4641-AD89-0B04F2FFDC4E}"/>
            </c:ext>
          </c:extLst>
        </c:ser>
        <c:dLbls>
          <c:showLegendKey val="0"/>
          <c:showVal val="0"/>
          <c:showCatName val="0"/>
          <c:showSerName val="0"/>
          <c:showPercent val="0"/>
          <c:showBubbleSize val="0"/>
        </c:dLbls>
        <c:marker val="1"/>
        <c:smooth val="0"/>
        <c:axId val="548604040"/>
        <c:axId val="548604432"/>
      </c:lineChart>
      <c:dateAx>
        <c:axId val="548604040"/>
        <c:scaling>
          <c:orientation val="minMax"/>
        </c:scaling>
        <c:delete val="1"/>
        <c:axPos val="b"/>
        <c:numFmt formatCode="ge" sourceLinked="1"/>
        <c:majorTickMark val="none"/>
        <c:minorTickMark val="none"/>
        <c:tickLblPos val="none"/>
        <c:crossAx val="548604432"/>
        <c:crosses val="autoZero"/>
        <c:auto val="1"/>
        <c:lblOffset val="100"/>
        <c:baseTimeUnit val="years"/>
      </c:dateAx>
      <c:valAx>
        <c:axId val="54860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60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69-4FE7-8668-58BF781AACC7}"/>
            </c:ext>
          </c:extLst>
        </c:ser>
        <c:dLbls>
          <c:showLegendKey val="0"/>
          <c:showVal val="0"/>
          <c:showCatName val="0"/>
          <c:showSerName val="0"/>
          <c:showPercent val="0"/>
          <c:showBubbleSize val="0"/>
        </c:dLbls>
        <c:gapWidth val="150"/>
        <c:axId val="548601688"/>
        <c:axId val="5486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0B69-4FE7-8668-58BF781AACC7}"/>
            </c:ext>
          </c:extLst>
        </c:ser>
        <c:dLbls>
          <c:showLegendKey val="0"/>
          <c:showVal val="0"/>
          <c:showCatName val="0"/>
          <c:showSerName val="0"/>
          <c:showPercent val="0"/>
          <c:showBubbleSize val="0"/>
        </c:dLbls>
        <c:marker val="1"/>
        <c:smooth val="0"/>
        <c:axId val="548601688"/>
        <c:axId val="548602080"/>
      </c:lineChart>
      <c:dateAx>
        <c:axId val="548601688"/>
        <c:scaling>
          <c:orientation val="minMax"/>
        </c:scaling>
        <c:delete val="1"/>
        <c:axPos val="b"/>
        <c:numFmt formatCode="ge" sourceLinked="1"/>
        <c:majorTickMark val="none"/>
        <c:minorTickMark val="none"/>
        <c:tickLblPos val="none"/>
        <c:crossAx val="548602080"/>
        <c:crosses val="autoZero"/>
        <c:auto val="1"/>
        <c:lblOffset val="100"/>
        <c:baseTimeUnit val="years"/>
      </c:dateAx>
      <c:valAx>
        <c:axId val="548602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60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356.7</c:v>
                </c:pt>
                <c:pt idx="1">
                  <c:v>331.3</c:v>
                </c:pt>
                <c:pt idx="2">
                  <c:v>309.3</c:v>
                </c:pt>
                <c:pt idx="3">
                  <c:v>299.3</c:v>
                </c:pt>
                <c:pt idx="4">
                  <c:v>278</c:v>
                </c:pt>
              </c:numCache>
            </c:numRef>
          </c:val>
          <c:extLst xmlns:c16r2="http://schemas.microsoft.com/office/drawing/2015/06/chart">
            <c:ext xmlns:c16="http://schemas.microsoft.com/office/drawing/2014/chart" uri="{C3380CC4-5D6E-409C-BE32-E72D297353CC}">
              <c16:uniqueId val="{00000000-2DAA-43BA-A95E-798B5FE90644}"/>
            </c:ext>
          </c:extLst>
        </c:ser>
        <c:dLbls>
          <c:showLegendKey val="0"/>
          <c:showVal val="0"/>
          <c:showCatName val="0"/>
          <c:showSerName val="0"/>
          <c:showPercent val="0"/>
          <c:showBubbleSize val="0"/>
        </c:dLbls>
        <c:gapWidth val="150"/>
        <c:axId val="548602864"/>
        <c:axId val="54860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2DAA-43BA-A95E-798B5FE90644}"/>
            </c:ext>
          </c:extLst>
        </c:ser>
        <c:dLbls>
          <c:showLegendKey val="0"/>
          <c:showVal val="0"/>
          <c:showCatName val="0"/>
          <c:showSerName val="0"/>
          <c:showPercent val="0"/>
          <c:showBubbleSize val="0"/>
        </c:dLbls>
        <c:marker val="1"/>
        <c:smooth val="0"/>
        <c:axId val="548602864"/>
        <c:axId val="548603256"/>
      </c:lineChart>
      <c:dateAx>
        <c:axId val="548602864"/>
        <c:scaling>
          <c:orientation val="minMax"/>
        </c:scaling>
        <c:delete val="1"/>
        <c:axPos val="b"/>
        <c:numFmt formatCode="ge" sourceLinked="1"/>
        <c:majorTickMark val="none"/>
        <c:minorTickMark val="none"/>
        <c:tickLblPos val="none"/>
        <c:crossAx val="548603256"/>
        <c:crosses val="autoZero"/>
        <c:auto val="1"/>
        <c:lblOffset val="100"/>
        <c:baseTimeUnit val="years"/>
      </c:dateAx>
      <c:valAx>
        <c:axId val="54860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60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52.8</c:v>
                </c:pt>
                <c:pt idx="1">
                  <c:v>59.1</c:v>
                </c:pt>
                <c:pt idx="2">
                  <c:v>55.1</c:v>
                </c:pt>
                <c:pt idx="3">
                  <c:v>45</c:v>
                </c:pt>
                <c:pt idx="4">
                  <c:v>37.6</c:v>
                </c:pt>
              </c:numCache>
            </c:numRef>
          </c:val>
          <c:extLst xmlns:c16r2="http://schemas.microsoft.com/office/drawing/2015/06/chart">
            <c:ext xmlns:c16="http://schemas.microsoft.com/office/drawing/2014/chart" uri="{C3380CC4-5D6E-409C-BE32-E72D297353CC}">
              <c16:uniqueId val="{00000000-480C-4A6D-957F-BF2C021DF725}"/>
            </c:ext>
          </c:extLst>
        </c:ser>
        <c:dLbls>
          <c:showLegendKey val="0"/>
          <c:showVal val="0"/>
          <c:showCatName val="0"/>
          <c:showSerName val="0"/>
          <c:showPercent val="0"/>
          <c:showBubbleSize val="0"/>
        </c:dLbls>
        <c:gapWidth val="150"/>
        <c:axId val="347632192"/>
        <c:axId val="3476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480C-4A6D-957F-BF2C021DF725}"/>
            </c:ext>
          </c:extLst>
        </c:ser>
        <c:dLbls>
          <c:showLegendKey val="0"/>
          <c:showVal val="0"/>
          <c:showCatName val="0"/>
          <c:showSerName val="0"/>
          <c:showPercent val="0"/>
          <c:showBubbleSize val="0"/>
        </c:dLbls>
        <c:marker val="1"/>
        <c:smooth val="0"/>
        <c:axId val="347632192"/>
        <c:axId val="347630624"/>
      </c:lineChart>
      <c:dateAx>
        <c:axId val="347632192"/>
        <c:scaling>
          <c:orientation val="minMax"/>
        </c:scaling>
        <c:delete val="1"/>
        <c:axPos val="b"/>
        <c:numFmt formatCode="ge" sourceLinked="1"/>
        <c:majorTickMark val="none"/>
        <c:minorTickMark val="none"/>
        <c:tickLblPos val="none"/>
        <c:crossAx val="347630624"/>
        <c:crosses val="autoZero"/>
        <c:auto val="1"/>
        <c:lblOffset val="100"/>
        <c:baseTimeUnit val="years"/>
      </c:dateAx>
      <c:valAx>
        <c:axId val="34763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63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32588</c:v>
                </c:pt>
                <c:pt idx="1">
                  <c:v>33653</c:v>
                </c:pt>
                <c:pt idx="2">
                  <c:v>26272</c:v>
                </c:pt>
                <c:pt idx="3">
                  <c:v>21492</c:v>
                </c:pt>
                <c:pt idx="4">
                  <c:v>16642</c:v>
                </c:pt>
              </c:numCache>
            </c:numRef>
          </c:val>
          <c:extLst xmlns:c16r2="http://schemas.microsoft.com/office/drawing/2015/06/chart">
            <c:ext xmlns:c16="http://schemas.microsoft.com/office/drawing/2014/chart" uri="{C3380CC4-5D6E-409C-BE32-E72D297353CC}">
              <c16:uniqueId val="{00000000-77BF-415E-920C-6049CD326583}"/>
            </c:ext>
          </c:extLst>
        </c:ser>
        <c:dLbls>
          <c:showLegendKey val="0"/>
          <c:showVal val="0"/>
          <c:showCatName val="0"/>
          <c:showSerName val="0"/>
          <c:showPercent val="0"/>
          <c:showBubbleSize val="0"/>
        </c:dLbls>
        <c:gapWidth val="150"/>
        <c:axId val="347634152"/>
        <c:axId val="34763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77BF-415E-920C-6049CD326583}"/>
            </c:ext>
          </c:extLst>
        </c:ser>
        <c:dLbls>
          <c:showLegendKey val="0"/>
          <c:showVal val="0"/>
          <c:showCatName val="0"/>
          <c:showSerName val="0"/>
          <c:showPercent val="0"/>
          <c:showBubbleSize val="0"/>
        </c:dLbls>
        <c:marker val="1"/>
        <c:smooth val="0"/>
        <c:axId val="347634152"/>
        <c:axId val="347632584"/>
      </c:lineChart>
      <c:dateAx>
        <c:axId val="347634152"/>
        <c:scaling>
          <c:orientation val="minMax"/>
        </c:scaling>
        <c:delete val="1"/>
        <c:axPos val="b"/>
        <c:numFmt formatCode="ge" sourceLinked="1"/>
        <c:majorTickMark val="none"/>
        <c:minorTickMark val="none"/>
        <c:tickLblPos val="none"/>
        <c:crossAx val="347632584"/>
        <c:crosses val="autoZero"/>
        <c:auto val="1"/>
        <c:lblOffset val="100"/>
        <c:baseTimeUnit val="years"/>
      </c:dateAx>
      <c:valAx>
        <c:axId val="347632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63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愛知県豊橋市　豊橋市駅前大通公共駐車場（第一）</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4746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205.2</v>
      </c>
      <c r="V31" s="118"/>
      <c r="W31" s="118"/>
      <c r="X31" s="118"/>
      <c r="Y31" s="118"/>
      <c r="Z31" s="118"/>
      <c r="AA31" s="118"/>
      <c r="AB31" s="118"/>
      <c r="AC31" s="118"/>
      <c r="AD31" s="118"/>
      <c r="AE31" s="118"/>
      <c r="AF31" s="118"/>
      <c r="AG31" s="118"/>
      <c r="AH31" s="118"/>
      <c r="AI31" s="118"/>
      <c r="AJ31" s="118"/>
      <c r="AK31" s="118"/>
      <c r="AL31" s="118"/>
      <c r="AM31" s="118"/>
      <c r="AN31" s="118">
        <f>データ!Z7</f>
        <v>233.5</v>
      </c>
      <c r="AO31" s="118"/>
      <c r="AP31" s="118"/>
      <c r="AQ31" s="118"/>
      <c r="AR31" s="118"/>
      <c r="AS31" s="118"/>
      <c r="AT31" s="118"/>
      <c r="AU31" s="118"/>
      <c r="AV31" s="118"/>
      <c r="AW31" s="118"/>
      <c r="AX31" s="118"/>
      <c r="AY31" s="118"/>
      <c r="AZ31" s="118"/>
      <c r="BA31" s="118"/>
      <c r="BB31" s="118"/>
      <c r="BC31" s="118"/>
      <c r="BD31" s="118"/>
      <c r="BE31" s="118"/>
      <c r="BF31" s="118"/>
      <c r="BG31" s="118">
        <f>データ!AA7</f>
        <v>196.4</v>
      </c>
      <c r="BH31" s="118"/>
      <c r="BI31" s="118"/>
      <c r="BJ31" s="118"/>
      <c r="BK31" s="118"/>
      <c r="BL31" s="118"/>
      <c r="BM31" s="118"/>
      <c r="BN31" s="118"/>
      <c r="BO31" s="118"/>
      <c r="BP31" s="118"/>
      <c r="BQ31" s="118"/>
      <c r="BR31" s="118"/>
      <c r="BS31" s="118"/>
      <c r="BT31" s="118"/>
      <c r="BU31" s="118"/>
      <c r="BV31" s="118"/>
      <c r="BW31" s="118"/>
      <c r="BX31" s="118"/>
      <c r="BY31" s="118"/>
      <c r="BZ31" s="118">
        <f>データ!AB7</f>
        <v>169.6</v>
      </c>
      <c r="CA31" s="118"/>
      <c r="CB31" s="118"/>
      <c r="CC31" s="118"/>
      <c r="CD31" s="118"/>
      <c r="CE31" s="118"/>
      <c r="CF31" s="118"/>
      <c r="CG31" s="118"/>
      <c r="CH31" s="118"/>
      <c r="CI31" s="118"/>
      <c r="CJ31" s="118"/>
      <c r="CK31" s="118"/>
      <c r="CL31" s="118"/>
      <c r="CM31" s="118"/>
      <c r="CN31" s="118"/>
      <c r="CO31" s="118"/>
      <c r="CP31" s="118"/>
      <c r="CQ31" s="118"/>
      <c r="CR31" s="118"/>
      <c r="CS31" s="118">
        <f>データ!AC7</f>
        <v>151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356.7</v>
      </c>
      <c r="JD31" s="120"/>
      <c r="JE31" s="120"/>
      <c r="JF31" s="120"/>
      <c r="JG31" s="120"/>
      <c r="JH31" s="120"/>
      <c r="JI31" s="120"/>
      <c r="JJ31" s="120"/>
      <c r="JK31" s="120"/>
      <c r="JL31" s="120"/>
      <c r="JM31" s="120"/>
      <c r="JN31" s="120"/>
      <c r="JO31" s="120"/>
      <c r="JP31" s="120"/>
      <c r="JQ31" s="120"/>
      <c r="JR31" s="120"/>
      <c r="JS31" s="120"/>
      <c r="JT31" s="120"/>
      <c r="JU31" s="121"/>
      <c r="JV31" s="119">
        <f>データ!DL7</f>
        <v>331.3</v>
      </c>
      <c r="JW31" s="120"/>
      <c r="JX31" s="120"/>
      <c r="JY31" s="120"/>
      <c r="JZ31" s="120"/>
      <c r="KA31" s="120"/>
      <c r="KB31" s="120"/>
      <c r="KC31" s="120"/>
      <c r="KD31" s="120"/>
      <c r="KE31" s="120"/>
      <c r="KF31" s="120"/>
      <c r="KG31" s="120"/>
      <c r="KH31" s="120"/>
      <c r="KI31" s="120"/>
      <c r="KJ31" s="120"/>
      <c r="KK31" s="120"/>
      <c r="KL31" s="120"/>
      <c r="KM31" s="120"/>
      <c r="KN31" s="121"/>
      <c r="KO31" s="119">
        <f>データ!DM7</f>
        <v>309.3</v>
      </c>
      <c r="KP31" s="120"/>
      <c r="KQ31" s="120"/>
      <c r="KR31" s="120"/>
      <c r="KS31" s="120"/>
      <c r="KT31" s="120"/>
      <c r="KU31" s="120"/>
      <c r="KV31" s="120"/>
      <c r="KW31" s="120"/>
      <c r="KX31" s="120"/>
      <c r="KY31" s="120"/>
      <c r="KZ31" s="120"/>
      <c r="LA31" s="120"/>
      <c r="LB31" s="120"/>
      <c r="LC31" s="120"/>
      <c r="LD31" s="120"/>
      <c r="LE31" s="120"/>
      <c r="LF31" s="120"/>
      <c r="LG31" s="121"/>
      <c r="LH31" s="119">
        <f>データ!DN7</f>
        <v>299.3</v>
      </c>
      <c r="LI31" s="120"/>
      <c r="LJ31" s="120"/>
      <c r="LK31" s="120"/>
      <c r="LL31" s="120"/>
      <c r="LM31" s="120"/>
      <c r="LN31" s="120"/>
      <c r="LO31" s="120"/>
      <c r="LP31" s="120"/>
      <c r="LQ31" s="120"/>
      <c r="LR31" s="120"/>
      <c r="LS31" s="120"/>
      <c r="LT31" s="120"/>
      <c r="LU31" s="120"/>
      <c r="LV31" s="120"/>
      <c r="LW31" s="120"/>
      <c r="LX31" s="120"/>
      <c r="LY31" s="120"/>
      <c r="LZ31" s="121"/>
      <c r="MA31" s="119">
        <f>データ!DO7</f>
        <v>278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52.8</v>
      </c>
      <c r="EM52" s="118"/>
      <c r="EN52" s="118"/>
      <c r="EO52" s="118"/>
      <c r="EP52" s="118"/>
      <c r="EQ52" s="118"/>
      <c r="ER52" s="118"/>
      <c r="ES52" s="118"/>
      <c r="ET52" s="118"/>
      <c r="EU52" s="118"/>
      <c r="EV52" s="118"/>
      <c r="EW52" s="118"/>
      <c r="EX52" s="118"/>
      <c r="EY52" s="118"/>
      <c r="EZ52" s="118"/>
      <c r="FA52" s="118"/>
      <c r="FB52" s="118"/>
      <c r="FC52" s="118"/>
      <c r="FD52" s="118"/>
      <c r="FE52" s="118">
        <f>データ!BG7</f>
        <v>59.1</v>
      </c>
      <c r="FF52" s="118"/>
      <c r="FG52" s="118"/>
      <c r="FH52" s="118"/>
      <c r="FI52" s="118"/>
      <c r="FJ52" s="118"/>
      <c r="FK52" s="118"/>
      <c r="FL52" s="118"/>
      <c r="FM52" s="118"/>
      <c r="FN52" s="118"/>
      <c r="FO52" s="118"/>
      <c r="FP52" s="118"/>
      <c r="FQ52" s="118"/>
      <c r="FR52" s="118"/>
      <c r="FS52" s="118"/>
      <c r="FT52" s="118"/>
      <c r="FU52" s="118"/>
      <c r="FV52" s="118"/>
      <c r="FW52" s="118"/>
      <c r="FX52" s="118">
        <f>データ!BH7</f>
        <v>55.1</v>
      </c>
      <c r="FY52" s="118"/>
      <c r="FZ52" s="118"/>
      <c r="GA52" s="118"/>
      <c r="GB52" s="118"/>
      <c r="GC52" s="118"/>
      <c r="GD52" s="118"/>
      <c r="GE52" s="118"/>
      <c r="GF52" s="118"/>
      <c r="GG52" s="118"/>
      <c r="GH52" s="118"/>
      <c r="GI52" s="118"/>
      <c r="GJ52" s="118"/>
      <c r="GK52" s="118"/>
      <c r="GL52" s="118"/>
      <c r="GM52" s="118"/>
      <c r="GN52" s="118"/>
      <c r="GO52" s="118"/>
      <c r="GP52" s="118"/>
      <c r="GQ52" s="118">
        <f>データ!BI7</f>
        <v>45</v>
      </c>
      <c r="GR52" s="118"/>
      <c r="GS52" s="118"/>
      <c r="GT52" s="118"/>
      <c r="GU52" s="118"/>
      <c r="GV52" s="118"/>
      <c r="GW52" s="118"/>
      <c r="GX52" s="118"/>
      <c r="GY52" s="118"/>
      <c r="GZ52" s="118"/>
      <c r="HA52" s="118"/>
      <c r="HB52" s="118"/>
      <c r="HC52" s="118"/>
      <c r="HD52" s="118"/>
      <c r="HE52" s="118"/>
      <c r="HF52" s="118"/>
      <c r="HG52" s="118"/>
      <c r="HH52" s="118"/>
      <c r="HI52" s="118"/>
      <c r="HJ52" s="118">
        <f>データ!BJ7</f>
        <v>37.6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32588</v>
      </c>
      <c r="JD52" s="126"/>
      <c r="JE52" s="126"/>
      <c r="JF52" s="126"/>
      <c r="JG52" s="126"/>
      <c r="JH52" s="126"/>
      <c r="JI52" s="126"/>
      <c r="JJ52" s="126"/>
      <c r="JK52" s="126"/>
      <c r="JL52" s="126"/>
      <c r="JM52" s="126"/>
      <c r="JN52" s="126"/>
      <c r="JO52" s="126"/>
      <c r="JP52" s="126"/>
      <c r="JQ52" s="126"/>
      <c r="JR52" s="126"/>
      <c r="JS52" s="126"/>
      <c r="JT52" s="126"/>
      <c r="JU52" s="126"/>
      <c r="JV52" s="126">
        <f>データ!BR7</f>
        <v>33653</v>
      </c>
      <c r="JW52" s="126"/>
      <c r="JX52" s="126"/>
      <c r="JY52" s="126"/>
      <c r="JZ52" s="126"/>
      <c r="KA52" s="126"/>
      <c r="KB52" s="126"/>
      <c r="KC52" s="126"/>
      <c r="KD52" s="126"/>
      <c r="KE52" s="126"/>
      <c r="KF52" s="126"/>
      <c r="KG52" s="126"/>
      <c r="KH52" s="126"/>
      <c r="KI52" s="126"/>
      <c r="KJ52" s="126"/>
      <c r="KK52" s="126"/>
      <c r="KL52" s="126"/>
      <c r="KM52" s="126"/>
      <c r="KN52" s="126"/>
      <c r="KO52" s="126">
        <f>データ!BS7</f>
        <v>26272</v>
      </c>
      <c r="KP52" s="126"/>
      <c r="KQ52" s="126"/>
      <c r="KR52" s="126"/>
      <c r="KS52" s="126"/>
      <c r="KT52" s="126"/>
      <c r="KU52" s="126"/>
      <c r="KV52" s="126"/>
      <c r="KW52" s="126"/>
      <c r="KX52" s="126"/>
      <c r="KY52" s="126"/>
      <c r="KZ52" s="126"/>
      <c r="LA52" s="126"/>
      <c r="LB52" s="126"/>
      <c r="LC52" s="126"/>
      <c r="LD52" s="126"/>
      <c r="LE52" s="126"/>
      <c r="LF52" s="126"/>
      <c r="LG52" s="126"/>
      <c r="LH52" s="126">
        <f>データ!BT7</f>
        <v>21492</v>
      </c>
      <c r="LI52" s="126"/>
      <c r="LJ52" s="126"/>
      <c r="LK52" s="126"/>
      <c r="LL52" s="126"/>
      <c r="LM52" s="126"/>
      <c r="LN52" s="126"/>
      <c r="LO52" s="126"/>
      <c r="LP52" s="126"/>
      <c r="LQ52" s="126"/>
      <c r="LR52" s="126"/>
      <c r="LS52" s="126"/>
      <c r="LT52" s="126"/>
      <c r="LU52" s="126"/>
      <c r="LV52" s="126"/>
      <c r="LW52" s="126"/>
      <c r="LX52" s="126"/>
      <c r="LY52" s="126"/>
      <c r="LZ52" s="126"/>
      <c r="MA52" s="126">
        <f>データ!BU7</f>
        <v>16642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973316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222762</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hjo7TlKueIkmMofZrPqjs9dacH++Xl5BtzcHrUhGtYBdXSWSVhg4WV9dVrfDPx01ReAt/Pm3ItrA6q/R4s0KJg==" saltValue="cNrI7n6UicwUrIVdqGNBv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110</v>
      </c>
      <c r="AM5" s="59" t="s">
        <v>102</v>
      </c>
      <c r="AN5" s="59" t="s">
        <v>103</v>
      </c>
      <c r="AO5" s="59" t="s">
        <v>104</v>
      </c>
      <c r="AP5" s="59" t="s">
        <v>105</v>
      </c>
      <c r="AQ5" s="59" t="s">
        <v>106</v>
      </c>
      <c r="AR5" s="59" t="s">
        <v>107</v>
      </c>
      <c r="AS5" s="59" t="s">
        <v>108</v>
      </c>
      <c r="AT5" s="59" t="s">
        <v>109</v>
      </c>
      <c r="AU5" s="59" t="s">
        <v>111</v>
      </c>
      <c r="AV5" s="59" t="s">
        <v>100</v>
      </c>
      <c r="AW5" s="59" t="s">
        <v>101</v>
      </c>
      <c r="AX5" s="59" t="s">
        <v>102</v>
      </c>
      <c r="AY5" s="59" t="s">
        <v>103</v>
      </c>
      <c r="AZ5" s="59" t="s">
        <v>104</v>
      </c>
      <c r="BA5" s="59" t="s">
        <v>105</v>
      </c>
      <c r="BB5" s="59" t="s">
        <v>106</v>
      </c>
      <c r="BC5" s="59" t="s">
        <v>107</v>
      </c>
      <c r="BD5" s="59" t="s">
        <v>108</v>
      </c>
      <c r="BE5" s="59" t="s">
        <v>109</v>
      </c>
      <c r="BF5" s="59" t="s">
        <v>99</v>
      </c>
      <c r="BG5" s="59" t="s">
        <v>112</v>
      </c>
      <c r="BH5" s="59" t="s">
        <v>101</v>
      </c>
      <c r="BI5" s="59" t="s">
        <v>113</v>
      </c>
      <c r="BJ5" s="59" t="s">
        <v>114</v>
      </c>
      <c r="BK5" s="59" t="s">
        <v>104</v>
      </c>
      <c r="BL5" s="59" t="s">
        <v>105</v>
      </c>
      <c r="BM5" s="59" t="s">
        <v>106</v>
      </c>
      <c r="BN5" s="59" t="s">
        <v>107</v>
      </c>
      <c r="BO5" s="59" t="s">
        <v>108</v>
      </c>
      <c r="BP5" s="59" t="s">
        <v>109</v>
      </c>
      <c r="BQ5" s="59" t="s">
        <v>99</v>
      </c>
      <c r="BR5" s="59" t="s">
        <v>100</v>
      </c>
      <c r="BS5" s="59" t="s">
        <v>110</v>
      </c>
      <c r="BT5" s="59" t="s">
        <v>113</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15">
      <c r="A6" s="49" t="s">
        <v>115</v>
      </c>
      <c r="B6" s="60">
        <f>B8</f>
        <v>2017</v>
      </c>
      <c r="C6" s="60">
        <f t="shared" ref="C6:X6" si="1">C8</f>
        <v>232017</v>
      </c>
      <c r="D6" s="60">
        <f t="shared" si="1"/>
        <v>47</v>
      </c>
      <c r="E6" s="60">
        <f t="shared" si="1"/>
        <v>14</v>
      </c>
      <c r="F6" s="60">
        <f t="shared" si="1"/>
        <v>0</v>
      </c>
      <c r="G6" s="60">
        <f t="shared" si="1"/>
        <v>1</v>
      </c>
      <c r="H6" s="60" t="str">
        <f>SUBSTITUTE(H8,"　","")</f>
        <v>愛知県豊橋市</v>
      </c>
      <c r="I6" s="60" t="str">
        <f t="shared" si="1"/>
        <v>豊橋市駅前大通公共駐車場（第一）</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48</v>
      </c>
      <c r="S6" s="62" t="str">
        <f t="shared" si="1"/>
        <v>商業施設</v>
      </c>
      <c r="T6" s="62" t="str">
        <f t="shared" si="1"/>
        <v>無</v>
      </c>
      <c r="U6" s="63">
        <f t="shared" si="1"/>
        <v>4746</v>
      </c>
      <c r="V6" s="63">
        <f t="shared" si="1"/>
        <v>150</v>
      </c>
      <c r="W6" s="63">
        <f t="shared" si="1"/>
        <v>300</v>
      </c>
      <c r="X6" s="62" t="str">
        <f t="shared" si="1"/>
        <v>代行制</v>
      </c>
      <c r="Y6" s="64">
        <f>IF(Y8="-",NA(),Y8)</f>
        <v>205.2</v>
      </c>
      <c r="Z6" s="64">
        <f t="shared" ref="Z6:AH6" si="2">IF(Z8="-",NA(),Z8)</f>
        <v>233.5</v>
      </c>
      <c r="AA6" s="64">
        <f t="shared" si="2"/>
        <v>196.4</v>
      </c>
      <c r="AB6" s="64">
        <f t="shared" si="2"/>
        <v>169.6</v>
      </c>
      <c r="AC6" s="64">
        <f t="shared" si="2"/>
        <v>151</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52.8</v>
      </c>
      <c r="BG6" s="64">
        <f t="shared" ref="BG6:BO6" si="5">IF(BG8="-",NA(),BG8)</f>
        <v>59.1</v>
      </c>
      <c r="BH6" s="64">
        <f t="shared" si="5"/>
        <v>55.1</v>
      </c>
      <c r="BI6" s="64">
        <f t="shared" si="5"/>
        <v>45</v>
      </c>
      <c r="BJ6" s="64">
        <f t="shared" si="5"/>
        <v>37.6</v>
      </c>
      <c r="BK6" s="64">
        <f t="shared" si="5"/>
        <v>18.3</v>
      </c>
      <c r="BL6" s="64">
        <f t="shared" si="5"/>
        <v>18.2</v>
      </c>
      <c r="BM6" s="64">
        <f t="shared" si="5"/>
        <v>17.5</v>
      </c>
      <c r="BN6" s="64">
        <f t="shared" si="5"/>
        <v>14.3</v>
      </c>
      <c r="BO6" s="64">
        <f t="shared" si="5"/>
        <v>11.8</v>
      </c>
      <c r="BP6" s="61" t="str">
        <f>IF(BP8="-","",IF(BP8="-","【-】","【"&amp;SUBSTITUTE(TEXT(BP8,"#,##0.0"),"-","△")&amp;"】"))</f>
        <v>【26.4】</v>
      </c>
      <c r="BQ6" s="65">
        <f>IF(BQ8="-",NA(),BQ8)</f>
        <v>32588</v>
      </c>
      <c r="BR6" s="65">
        <f t="shared" ref="BR6:BZ6" si="6">IF(BR8="-",NA(),BR8)</f>
        <v>33653</v>
      </c>
      <c r="BS6" s="65">
        <f t="shared" si="6"/>
        <v>26272</v>
      </c>
      <c r="BT6" s="65">
        <f t="shared" si="6"/>
        <v>21492</v>
      </c>
      <c r="BU6" s="65">
        <f t="shared" si="6"/>
        <v>16642</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116</v>
      </c>
      <c r="CM6" s="63">
        <f t="shared" ref="CM6:CN6" si="7">CM8</f>
        <v>973316</v>
      </c>
      <c r="CN6" s="63">
        <f t="shared" si="7"/>
        <v>222762</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356.7</v>
      </c>
      <c r="DL6" s="64">
        <f t="shared" ref="DL6:DT6" si="9">IF(DL8="-",NA(),DL8)</f>
        <v>331.3</v>
      </c>
      <c r="DM6" s="64">
        <f t="shared" si="9"/>
        <v>309.3</v>
      </c>
      <c r="DN6" s="64">
        <f t="shared" si="9"/>
        <v>299.3</v>
      </c>
      <c r="DO6" s="64">
        <f t="shared" si="9"/>
        <v>278</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117</v>
      </c>
      <c r="B7" s="60">
        <f t="shared" ref="B7:X7" si="10">B8</f>
        <v>2017</v>
      </c>
      <c r="C7" s="60">
        <f t="shared" si="10"/>
        <v>232017</v>
      </c>
      <c r="D7" s="60">
        <f t="shared" si="10"/>
        <v>47</v>
      </c>
      <c r="E7" s="60">
        <f t="shared" si="10"/>
        <v>14</v>
      </c>
      <c r="F7" s="60">
        <f t="shared" si="10"/>
        <v>0</v>
      </c>
      <c r="G7" s="60">
        <f t="shared" si="10"/>
        <v>1</v>
      </c>
      <c r="H7" s="60" t="str">
        <f t="shared" si="10"/>
        <v>愛知県　豊橋市</v>
      </c>
      <c r="I7" s="60" t="str">
        <f t="shared" si="10"/>
        <v>豊橋市駅前大通公共駐車場（第一）</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48</v>
      </c>
      <c r="S7" s="62" t="str">
        <f t="shared" si="10"/>
        <v>商業施設</v>
      </c>
      <c r="T7" s="62" t="str">
        <f t="shared" si="10"/>
        <v>無</v>
      </c>
      <c r="U7" s="63">
        <f t="shared" si="10"/>
        <v>4746</v>
      </c>
      <c r="V7" s="63">
        <f t="shared" si="10"/>
        <v>150</v>
      </c>
      <c r="W7" s="63">
        <f t="shared" si="10"/>
        <v>300</v>
      </c>
      <c r="X7" s="62" t="str">
        <f t="shared" si="10"/>
        <v>代行制</v>
      </c>
      <c r="Y7" s="64">
        <f>Y8</f>
        <v>205.2</v>
      </c>
      <c r="Z7" s="64">
        <f t="shared" ref="Z7:AH7" si="11">Z8</f>
        <v>233.5</v>
      </c>
      <c r="AA7" s="64">
        <f t="shared" si="11"/>
        <v>196.4</v>
      </c>
      <c r="AB7" s="64">
        <f t="shared" si="11"/>
        <v>169.6</v>
      </c>
      <c r="AC7" s="64">
        <f t="shared" si="11"/>
        <v>151</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52.8</v>
      </c>
      <c r="BG7" s="64">
        <f t="shared" ref="BG7:BO7" si="14">BG8</f>
        <v>59.1</v>
      </c>
      <c r="BH7" s="64">
        <f t="shared" si="14"/>
        <v>55.1</v>
      </c>
      <c r="BI7" s="64">
        <f t="shared" si="14"/>
        <v>45</v>
      </c>
      <c r="BJ7" s="64">
        <f t="shared" si="14"/>
        <v>37.6</v>
      </c>
      <c r="BK7" s="64">
        <f t="shared" si="14"/>
        <v>18.3</v>
      </c>
      <c r="BL7" s="64">
        <f t="shared" si="14"/>
        <v>18.2</v>
      </c>
      <c r="BM7" s="64">
        <f t="shared" si="14"/>
        <v>17.5</v>
      </c>
      <c r="BN7" s="64">
        <f t="shared" si="14"/>
        <v>14.3</v>
      </c>
      <c r="BO7" s="64">
        <f t="shared" si="14"/>
        <v>11.8</v>
      </c>
      <c r="BP7" s="61"/>
      <c r="BQ7" s="65">
        <f>BQ8</f>
        <v>32588</v>
      </c>
      <c r="BR7" s="65">
        <f t="shared" ref="BR7:BZ7" si="15">BR8</f>
        <v>33653</v>
      </c>
      <c r="BS7" s="65">
        <f t="shared" si="15"/>
        <v>26272</v>
      </c>
      <c r="BT7" s="65">
        <f t="shared" si="15"/>
        <v>21492</v>
      </c>
      <c r="BU7" s="65">
        <f t="shared" si="15"/>
        <v>16642</v>
      </c>
      <c r="BV7" s="65">
        <f t="shared" si="15"/>
        <v>31473</v>
      </c>
      <c r="BW7" s="65">
        <f t="shared" si="15"/>
        <v>37843</v>
      </c>
      <c r="BX7" s="65">
        <f t="shared" si="15"/>
        <v>36318</v>
      </c>
      <c r="BY7" s="65">
        <f t="shared" si="15"/>
        <v>37745</v>
      </c>
      <c r="BZ7" s="65">
        <f t="shared" si="15"/>
        <v>35151</v>
      </c>
      <c r="CA7" s="63"/>
      <c r="CB7" s="64" t="s">
        <v>118</v>
      </c>
      <c r="CC7" s="64" t="s">
        <v>118</v>
      </c>
      <c r="CD7" s="64" t="s">
        <v>118</v>
      </c>
      <c r="CE7" s="64" t="s">
        <v>118</v>
      </c>
      <c r="CF7" s="64" t="s">
        <v>118</v>
      </c>
      <c r="CG7" s="64" t="s">
        <v>118</v>
      </c>
      <c r="CH7" s="64" t="s">
        <v>118</v>
      </c>
      <c r="CI7" s="64" t="s">
        <v>118</v>
      </c>
      <c r="CJ7" s="64" t="s">
        <v>118</v>
      </c>
      <c r="CK7" s="64" t="s">
        <v>119</v>
      </c>
      <c r="CL7" s="61"/>
      <c r="CM7" s="63">
        <f>CM8</f>
        <v>973316</v>
      </c>
      <c r="CN7" s="63">
        <f>CN8</f>
        <v>222762</v>
      </c>
      <c r="CO7" s="64" t="s">
        <v>118</v>
      </c>
      <c r="CP7" s="64" t="s">
        <v>118</v>
      </c>
      <c r="CQ7" s="64" t="s">
        <v>118</v>
      </c>
      <c r="CR7" s="64" t="s">
        <v>118</v>
      </c>
      <c r="CS7" s="64" t="s">
        <v>118</v>
      </c>
      <c r="CT7" s="64" t="s">
        <v>118</v>
      </c>
      <c r="CU7" s="64" t="s">
        <v>118</v>
      </c>
      <c r="CV7" s="64" t="s">
        <v>118</v>
      </c>
      <c r="CW7" s="64" t="s">
        <v>118</v>
      </c>
      <c r="CX7" s="64" t="s">
        <v>119</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356.7</v>
      </c>
      <c r="DL7" s="64">
        <f t="shared" ref="DL7:DT7" si="17">DL8</f>
        <v>331.3</v>
      </c>
      <c r="DM7" s="64">
        <f t="shared" si="17"/>
        <v>309.3</v>
      </c>
      <c r="DN7" s="64">
        <f t="shared" si="17"/>
        <v>299.3</v>
      </c>
      <c r="DO7" s="64">
        <f t="shared" si="17"/>
        <v>278</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232017</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48</v>
      </c>
      <c r="S8" s="69" t="s">
        <v>130</v>
      </c>
      <c r="T8" s="69" t="s">
        <v>131</v>
      </c>
      <c r="U8" s="70">
        <v>4746</v>
      </c>
      <c r="V8" s="70">
        <v>150</v>
      </c>
      <c r="W8" s="70">
        <v>300</v>
      </c>
      <c r="X8" s="69" t="s">
        <v>132</v>
      </c>
      <c r="Y8" s="71">
        <v>205.2</v>
      </c>
      <c r="Z8" s="71">
        <v>233.5</v>
      </c>
      <c r="AA8" s="71">
        <v>196.4</v>
      </c>
      <c r="AB8" s="71">
        <v>169.6</v>
      </c>
      <c r="AC8" s="71">
        <v>151</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52.8</v>
      </c>
      <c r="BG8" s="71">
        <v>59.1</v>
      </c>
      <c r="BH8" s="71">
        <v>55.1</v>
      </c>
      <c r="BI8" s="71">
        <v>45</v>
      </c>
      <c r="BJ8" s="71">
        <v>37.6</v>
      </c>
      <c r="BK8" s="71">
        <v>18.3</v>
      </c>
      <c r="BL8" s="71">
        <v>18.2</v>
      </c>
      <c r="BM8" s="71">
        <v>17.5</v>
      </c>
      <c r="BN8" s="71">
        <v>14.3</v>
      </c>
      <c r="BO8" s="71">
        <v>11.8</v>
      </c>
      <c r="BP8" s="68">
        <v>26.4</v>
      </c>
      <c r="BQ8" s="72">
        <v>32588</v>
      </c>
      <c r="BR8" s="72">
        <v>33653</v>
      </c>
      <c r="BS8" s="72">
        <v>26272</v>
      </c>
      <c r="BT8" s="73">
        <v>21492</v>
      </c>
      <c r="BU8" s="73">
        <v>16642</v>
      </c>
      <c r="BV8" s="72">
        <v>31473</v>
      </c>
      <c r="BW8" s="72">
        <v>37843</v>
      </c>
      <c r="BX8" s="72">
        <v>36318</v>
      </c>
      <c r="BY8" s="72">
        <v>37745</v>
      </c>
      <c r="BZ8" s="72">
        <v>35151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973316</v>
      </c>
      <c r="CN8" s="70">
        <v>222762</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438</v>
      </c>
      <c r="DF8" s="71">
        <v>351.1</v>
      </c>
      <c r="DG8" s="71">
        <v>278.89999999999998</v>
      </c>
      <c r="DH8" s="71">
        <v>205.5</v>
      </c>
      <c r="DI8" s="71">
        <v>187.9</v>
      </c>
      <c r="DJ8" s="68">
        <v>120.3</v>
      </c>
      <c r="DK8" s="71">
        <v>356.7</v>
      </c>
      <c r="DL8" s="71">
        <v>331.3</v>
      </c>
      <c r="DM8" s="71">
        <v>309.3</v>
      </c>
      <c r="DN8" s="71">
        <v>299.3</v>
      </c>
      <c r="DO8" s="71">
        <v>278</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2019-01-30T04:41:03Z</cp:lastPrinted>
  <dcterms:created xsi:type="dcterms:W3CDTF">2018-12-07T10:31:06Z</dcterms:created>
  <dcterms:modified xsi:type="dcterms:W3CDTF">2019-02-12T07:55:31Z</dcterms:modified>
  <cp:category/>
</cp:coreProperties>
</file>