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69\Desktop\31.2.5【0212〆愛知県】公営企業に係る「経営比較分析表」の分析等の確認について\回答\"/>
    </mc:Choice>
  </mc:AlternateContent>
  <workbookProtection workbookAlgorithmName="SHA-512" workbookHashValue="xMYaos+E4L6lKq68N0kMo+y/xqtbVD1QnWKi37edcrj8j3fFCgYGd9gkX1IjyEA1THT/AnXROtB8YUmBJmf5uQ==" workbookSaltValue="6lANEUdbWvCovN/7rWRXqg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JQ8" i="4"/>
  <c r="HX8" i="4"/>
  <c r="FJ8" i="4"/>
  <c r="CF8" i="4"/>
  <c r="AQ8" i="4"/>
  <c r="B8" i="4"/>
  <c r="B6" i="4"/>
  <c r="BZ76" i="4" l="1"/>
  <c r="MA51" i="4"/>
  <c r="MI76" i="4"/>
  <c r="HJ51" i="4"/>
  <c r="MA30" i="4"/>
  <c r="HJ30" i="4"/>
  <c r="CS30" i="4"/>
  <c r="IT76" i="4"/>
  <c r="CS51" i="4"/>
  <c r="C11" i="5"/>
  <c r="D11" i="5"/>
  <c r="E11" i="5"/>
  <c r="B11" i="5"/>
  <c r="BZ30" i="4" l="1"/>
  <c r="BK76" i="4"/>
  <c r="LH51" i="4"/>
  <c r="GQ51" i="4"/>
  <c r="LH30" i="4"/>
  <c r="LT76" i="4"/>
  <c r="IE76" i="4"/>
  <c r="BZ51" i="4"/>
  <c r="GQ30" i="4"/>
  <c r="HP76" i="4"/>
  <c r="BG30" i="4"/>
  <c r="AV76" i="4"/>
  <c r="KO51" i="4"/>
  <c r="KO30" i="4"/>
  <c r="BG51" i="4"/>
  <c r="FX30" i="4"/>
  <c r="LE76" i="4"/>
  <c r="FX51" i="4"/>
  <c r="KP76" i="4"/>
  <c r="FE51" i="4"/>
  <c r="HA76" i="4"/>
  <c r="AN51" i="4"/>
  <c r="FE30" i="4"/>
  <c r="AN30" i="4"/>
  <c r="AG76" i="4"/>
  <c r="JV51" i="4"/>
  <c r="JV30" i="4"/>
  <c r="R76" i="4"/>
  <c r="KA76" i="4"/>
  <c r="EL51" i="4"/>
  <c r="JC30" i="4"/>
  <c r="U51" i="4"/>
  <c r="GL76" i="4"/>
  <c r="EL30" i="4"/>
  <c r="JC51" i="4"/>
  <c r="U30" i="4"/>
</calcChain>
</file>

<file path=xl/sharedStrings.xml><?xml version="1.0" encoding="utf-8"?>
<sst xmlns="http://schemas.openxmlformats.org/spreadsheetml/2006/main" count="287" uniqueCount="141">
  <si>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</si>
  <si>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</si>
  <si>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</si>
  <si>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</si>
  <si>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</si>
  <si>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</si>
  <si>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</si>
  <si>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</si>
  <si>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</si>
  <si>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</si>
  <si>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</si>
  <si>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</si>
  <si>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</si>
  <si>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</si>
  <si>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</si>
  <si>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</si>
  <si>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</si>
  <si>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</si>
  <si>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</si>
  <si>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</si>
  <si>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</si>
  <si>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</si>
  <si>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</si>
  <si>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</si>
  <si>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</si>
  <si>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</si>
  <si>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</si>
  <si>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</si>
  <si>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</si>
  <si>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</si>
  <si>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</si>
  <si>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</si>
  <si>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</si>
  <si>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</si>
  <si>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</si>
  <si>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</si>
  <si>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</si>
  <si>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</si>
  <si>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</si>
  <si>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</si>
  <si>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</si>
  <si>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</si>
  <si>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</si>
  <si>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</si>
  <si>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</si>
  <si>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</si>
  <si>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</si>
  <si>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</si>
  <si>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</si>
  <si>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</si>
  <si>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</si>
  <si>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</si>
  <si>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</si>
  <si>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</si>
  <si>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</si>
  <si>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</si>
  <si>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</si>
  <si>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</si>
  <si>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</si>
  <si>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</si>
  <si>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</si>
  <si>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</si>
  <si>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</si>
  <si>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</si>
  <si>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</si>
  <si>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</si>
  <si>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</si>
  <si>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</si>
  <si>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</si>
  <si>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</si>
  <si>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</si>
  <si>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</si>
  <si>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</si>
  <si>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</si>
  <si>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</si>
  <si>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</si>
  <si>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</si>
  <si>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</si>
  <si>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</si>
  <si>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</si>
  <si>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</si>
  <si>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</si>
  <si>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</si>
  <si>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</si>
  <si>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</si>
  <si>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</si>
  <si>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</si>
  <si>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</si>
  <si>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</si>
  <si>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</si>
  <si>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</si>
  <si>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</si>
  <si>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</si>
  <si>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</si>
  <si>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</si>
  <si>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</si>
  <si>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</si>
  <si>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</si>
  <si>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</si>
  <si>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</si>
  <si>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</si>
  <si>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</si>
  <si>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</si>
  <si>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</si>
  <si>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</si>
  <si>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</si>
  <si>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</si>
  <si>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</si>
  <si>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</si>
  <si>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</si>
  <si>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</si>
  <si>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</si>
  <si>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</si>
  <si>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</si>
  <si>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</si>
  <si>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</si>
  <si>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</si>
  <si>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</si>
  <si>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</si>
  <si>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豊橋市</t>
  </si>
  <si>
    <t>豊橋市松葉公園地下駐車場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</si>
  <si>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</si>
  <si>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</si>
  <si>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</si>
  <si>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</si>
  <si>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</si>
  <si>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</si>
  <si>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</si>
  <si>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</si>
  <si>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</si>
  <si>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</si>
  <si>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</si>
  <si>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</si>
  <si>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</si>
  <si>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</si>
  <si>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</si>
  <si>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</si>
  <si>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収益及び利用の状況については、全国平均を下回るものの、どちらも上昇傾向にあり、この傾向を維持していくためにも、安心・安全な使いやすい駐車場であることを積極的にＰＲし、利用増を図る必要がある。
・債務については適切な償還が行われており、平成３１年度に償還完了した後は、収益状況も向上することが予想される。
・平成３２年度に長寿命化計画及び経営戦略を策定予定である。</t>
    <phoneticPr fontId="5"/>
  </si>
  <si>
    <t>・①収益的収支比率及び⑤ＥＢＩＴＤＡは平成２６年度から徐々に上昇傾向にある。これは平成２６年度から導入した上限料金と２４時間営業が好評であるためと考えられる。しかし全国平均と比較するとかなり下回っており、今後はさらなる駐車場のＰＲに力を入れていく必要がある。
・④売上高ＧＯＰ比率は平成２６年度に好転している。これは債務償還金額が年々減少していることが原因であり、平成３１年度の完済に向けこの状態が続いていく。
・②他会計補助金比率及び③他会計補助金額はいずれも0であり、他会計からの補助は無い。</t>
    <phoneticPr fontId="5"/>
  </si>
  <si>
    <t>・⑪稼働率は過去5年間徐々に上昇傾向にある。これは上記収益等の状況分析と同様、上限料金と２４時間営業が好評であるためと考えら、特に夜間定期の契約者増が大きな要因であると考えられる。
・本駐車場の利用のされ方を調べると金曜や土曜の18時から翌3時の利用が特に多く、繁華街に近い駐車場としての特徴が伺える。本駐車場は夜中でも管理人常駐であり、またＬＥＤを活用した明るい場内で、安心・安全な駐車環境を提供しており、そうした点も今後積極的にＰＲし、利用増に繋げていきたい。</t>
    <rPh sb="6" eb="8">
      <t>カコ</t>
    </rPh>
    <rPh sb="9" eb="11">
      <t>ネンカン</t>
    </rPh>
    <phoneticPr fontId="5"/>
  </si>
  <si>
    <t>・⑩債務残高は年々減少しており、適切な償還が行われている。なお、平成３１年度末には0になる見とおしである。
・平成３２年度に長寿命化計画を策定予定であり、点検、予防保全・改良保全等を効果的に行うことで⑧設備投資見込額の節減及び施設の長寿命化と利便性の向上を図る。
・また、地方公営企業法を適用していないため⑥有形固定資産減価償却費⑨累積欠損金比率については「該当なし」となっている。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</si>
</sst>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30.4</c:v>
                </c:pt>
                <c:pt idx="2">
                  <c:v>38</c:v>
                </c:pt>
                <c:pt idx="3">
                  <c:v>51.5</c:v>
                </c:pt>
                <c:pt idx="4">
                  <c:v>73.599999999999994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22-4DFC-BB66-EA7C57F2D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07864"/>
        <c:axId val="5553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22-4DFC-BB66-EA7C57F2D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307864"/>
        <c:axId val="555314528"/>
      </c:lineChart>
      <c:dateAx>
        <c:axId val="555307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314528"/>
        <c:crosses val="autoZero"/>
        <c:auto val="1"/>
        <c:lblOffset val="100"/>
        <c:baseTimeUnit val="years"/>
      </c:dateAx>
      <c:valAx>
        <c:axId val="5553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307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868.7</c:v>
                </c:pt>
                <c:pt idx="1">
                  <c:v>599.29999999999995</c:v>
                </c:pt>
                <c:pt idx="2">
                  <c:v>330.2</c:v>
                </c:pt>
                <c:pt idx="3">
                  <c:v>197.8</c:v>
                </c:pt>
                <c:pt idx="4">
                  <c:v>100.3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23-484F-BDEA-FFDA5AE39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09824"/>
        <c:axId val="555310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23-484F-BDEA-FFDA5AE39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309824"/>
        <c:axId val="555310216"/>
      </c:lineChart>
      <c:dateAx>
        <c:axId val="5553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310216"/>
        <c:crosses val="autoZero"/>
        <c:auto val="1"/>
        <c:lblOffset val="100"/>
        <c:baseTimeUnit val="years"/>
      </c:dateAx>
      <c:valAx>
        <c:axId val="555310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309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5E-4DA8-AA89-067E97E7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10608"/>
        <c:axId val="55531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5E-4DA8-AA89-067E97E7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310608"/>
        <c:axId val="555311000"/>
      </c:lineChart>
      <c:dateAx>
        <c:axId val="55531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311000"/>
        <c:crosses val="autoZero"/>
        <c:auto val="1"/>
        <c:lblOffset val="100"/>
        <c:baseTimeUnit val="years"/>
      </c:dateAx>
      <c:valAx>
        <c:axId val="55531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31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C8-446B-A27F-AA2A8FF2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11784"/>
        <c:axId val="55531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C8-446B-A27F-AA2A8FF2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311784"/>
        <c:axId val="555312176"/>
      </c:lineChart>
      <c:dateAx>
        <c:axId val="55531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312176"/>
        <c:crosses val="autoZero"/>
        <c:auto val="1"/>
        <c:lblOffset val="100"/>
        <c:baseTimeUnit val="years"/>
      </c:dateAx>
      <c:valAx>
        <c:axId val="55531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311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5A-4904-B7C0-EC6156EE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132072"/>
        <c:axId val="54213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5A-4904-B7C0-EC6156EE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132072"/>
        <c:axId val="542134424"/>
      </c:lineChart>
      <c:dateAx>
        <c:axId val="542132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134424"/>
        <c:crosses val="autoZero"/>
        <c:auto val="1"/>
        <c:lblOffset val="100"/>
        <c:baseTimeUnit val="years"/>
      </c:dateAx>
      <c:valAx>
        <c:axId val="54213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2132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C-4373-9F42-99C618470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133248"/>
        <c:axId val="54213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3C-4373-9F42-99C618470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133248"/>
        <c:axId val="542132464"/>
      </c:lineChart>
      <c:dateAx>
        <c:axId val="54213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132464"/>
        <c:crosses val="autoZero"/>
        <c:auto val="1"/>
        <c:lblOffset val="100"/>
        <c:baseTimeUnit val="years"/>
      </c:dateAx>
      <c:valAx>
        <c:axId val="54213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42133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90.2</c:v>
                </c:pt>
                <c:pt idx="2">
                  <c:v>99.1</c:v>
                </c:pt>
                <c:pt idx="3">
                  <c:v>101.9</c:v>
                </c:pt>
                <c:pt idx="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0-438F-86EE-178FC4E4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134032"/>
        <c:axId val="54213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90-438F-86EE-178FC4E4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134032"/>
        <c:axId val="542134816"/>
      </c:lineChart>
      <c:dateAx>
        <c:axId val="54213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134816"/>
        <c:crosses val="autoZero"/>
        <c:auto val="1"/>
        <c:lblOffset val="100"/>
        <c:baseTimeUnit val="years"/>
      </c:dateAx>
      <c:valAx>
        <c:axId val="54213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213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-16.8</c:v>
                </c:pt>
                <c:pt idx="1">
                  <c:v>34.5</c:v>
                </c:pt>
                <c:pt idx="2">
                  <c:v>46.2</c:v>
                </c:pt>
                <c:pt idx="3">
                  <c:v>44.3</c:v>
                </c:pt>
                <c:pt idx="4">
                  <c:v>49.9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8E-470E-A250-9D56139A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86536"/>
        <c:axId val="61008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8E-470E-A250-9D56139A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086536"/>
        <c:axId val="610084184"/>
      </c:lineChart>
      <c:dateAx>
        <c:axId val="61008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0084184"/>
        <c:crosses val="autoZero"/>
        <c:auto val="1"/>
        <c:lblOffset val="100"/>
        <c:baseTimeUnit val="years"/>
      </c:dateAx>
      <c:valAx>
        <c:axId val="61008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0086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-7476</c:v>
                </c:pt>
                <c:pt idx="1">
                  <c:v>13581</c:v>
                </c:pt>
                <c:pt idx="2">
                  <c:v>19491</c:v>
                </c:pt>
                <c:pt idx="3">
                  <c:v>19412</c:v>
                </c:pt>
                <c:pt idx="4">
                  <c:v>24618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AA-494E-BD4A-AB01B7114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85360"/>
        <c:axId val="61008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AA-494E-BD4A-AB01B7114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085360"/>
        <c:axId val="610085752"/>
      </c:lineChart>
      <c:dateAx>
        <c:axId val="61008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0085752"/>
        <c:crosses val="autoZero"/>
        <c:auto val="1"/>
        <c:lblOffset val="100"/>
        <c:baseTimeUnit val="years"/>
      </c:dateAx>
      <c:valAx>
        <c:axId val="61008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10085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愛知県豊橋市　豊橋市松葉公園地下駐車場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10018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214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25.7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30.4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38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51.5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73.599999999999994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85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90.2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99.1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101.9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-16.8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34.5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46.2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44.3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49.9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-7476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13581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19491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19412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24618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876612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20000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868.7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599.29999999999995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330.2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197.8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100.3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wfKLEctC+47BYRVL1S6T2dox9SBXf4/yRTrm3UTq9t/cCMow+AT8Gj4w38jEVTc4HUsz2Qt9KGt/CyGZY0SfQ==" saltValue="G4UM0n6du74DIkkeliPse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109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110</v>
      </c>
      <c r="AV5" s="59" t="s">
        <v>111</v>
      </c>
      <c r="AW5" s="59" t="s">
        <v>112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112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113</v>
      </c>
      <c r="BU5" s="59" t="s">
        <v>109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109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110</v>
      </c>
      <c r="CP5" s="59" t="s">
        <v>111</v>
      </c>
      <c r="CQ5" s="59" t="s">
        <v>100</v>
      </c>
      <c r="CR5" s="59" t="s">
        <v>101</v>
      </c>
      <c r="CS5" s="59" t="s">
        <v>109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109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114</v>
      </c>
      <c r="B6" s="60">
        <f>B8</f>
        <v>2017</v>
      </c>
      <c r="C6" s="60">
        <f t="shared" ref="C6:X6" si="1">C8</f>
        <v>232017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愛知県豊橋市</v>
      </c>
      <c r="I6" s="60" t="str">
        <f t="shared" si="1"/>
        <v>豊橋市松葉公園地下駐車場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20</v>
      </c>
      <c r="S6" s="62" t="str">
        <f t="shared" si="1"/>
        <v>商業施設</v>
      </c>
      <c r="T6" s="62" t="str">
        <f t="shared" si="1"/>
        <v>無</v>
      </c>
      <c r="U6" s="63">
        <f t="shared" si="1"/>
        <v>10018</v>
      </c>
      <c r="V6" s="63">
        <f t="shared" si="1"/>
        <v>214</v>
      </c>
      <c r="W6" s="63">
        <f t="shared" si="1"/>
        <v>300</v>
      </c>
      <c r="X6" s="62" t="str">
        <f t="shared" si="1"/>
        <v>代行制</v>
      </c>
      <c r="Y6" s="64">
        <f>IF(Y8="-",NA(),Y8)</f>
        <v>25.7</v>
      </c>
      <c r="Z6" s="64">
        <f t="shared" ref="Z6:AH6" si="2">IF(Z8="-",NA(),Z8)</f>
        <v>30.4</v>
      </c>
      <c r="AA6" s="64">
        <f t="shared" si="2"/>
        <v>38</v>
      </c>
      <c r="AB6" s="64">
        <f t="shared" si="2"/>
        <v>51.5</v>
      </c>
      <c r="AC6" s="64">
        <f t="shared" si="2"/>
        <v>73.599999999999994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-16.8</v>
      </c>
      <c r="BG6" s="64">
        <f t="shared" ref="BG6:BO6" si="5">IF(BG8="-",NA(),BG8)</f>
        <v>34.5</v>
      </c>
      <c r="BH6" s="64">
        <f t="shared" si="5"/>
        <v>46.2</v>
      </c>
      <c r="BI6" s="64">
        <f t="shared" si="5"/>
        <v>44.3</v>
      </c>
      <c r="BJ6" s="64">
        <f t="shared" si="5"/>
        <v>49.9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-7476</v>
      </c>
      <c r="BR6" s="65">
        <f t="shared" ref="BR6:BZ6" si="6">IF(BR8="-",NA(),BR8)</f>
        <v>13581</v>
      </c>
      <c r="BS6" s="65">
        <f t="shared" si="6"/>
        <v>19491</v>
      </c>
      <c r="BT6" s="65">
        <f t="shared" si="6"/>
        <v>19412</v>
      </c>
      <c r="BU6" s="65">
        <f t="shared" si="6"/>
        <v>24618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876612</v>
      </c>
      <c r="CN6" s="63">
        <f t="shared" si="7"/>
        <v>20000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868.7</v>
      </c>
      <c r="DA6" s="64">
        <f t="shared" ref="DA6:DI6" si="8">IF(DA8="-",NA(),DA8)</f>
        <v>599.29999999999995</v>
      </c>
      <c r="DB6" s="64">
        <f t="shared" si="8"/>
        <v>330.2</v>
      </c>
      <c r="DC6" s="64">
        <f t="shared" si="8"/>
        <v>197.8</v>
      </c>
      <c r="DD6" s="64">
        <f t="shared" si="8"/>
        <v>100.3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85</v>
      </c>
      <c r="DL6" s="64">
        <f t="shared" ref="DL6:DT6" si="9">IF(DL8="-",NA(),DL8)</f>
        <v>90.2</v>
      </c>
      <c r="DM6" s="64">
        <f t="shared" si="9"/>
        <v>99.1</v>
      </c>
      <c r="DN6" s="64">
        <f t="shared" si="9"/>
        <v>101.9</v>
      </c>
      <c r="DO6" s="64">
        <f t="shared" si="9"/>
        <v>107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116</v>
      </c>
      <c r="B7" s="60">
        <f t="shared" ref="B7:X7" si="10">B8</f>
        <v>2017</v>
      </c>
      <c r="C7" s="60">
        <f t="shared" si="10"/>
        <v>232017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愛知県　豊橋市</v>
      </c>
      <c r="I7" s="60" t="str">
        <f t="shared" si="10"/>
        <v>豊橋市松葉公園地下駐車場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20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10018</v>
      </c>
      <c r="V7" s="63">
        <f t="shared" si="10"/>
        <v>214</v>
      </c>
      <c r="W7" s="63">
        <f t="shared" si="10"/>
        <v>300</v>
      </c>
      <c r="X7" s="62" t="str">
        <f t="shared" si="10"/>
        <v>代行制</v>
      </c>
      <c r="Y7" s="64">
        <f>Y8</f>
        <v>25.7</v>
      </c>
      <c r="Z7" s="64">
        <f t="shared" ref="Z7:AH7" si="11">Z8</f>
        <v>30.4</v>
      </c>
      <c r="AA7" s="64">
        <f t="shared" si="11"/>
        <v>38</v>
      </c>
      <c r="AB7" s="64">
        <f t="shared" si="11"/>
        <v>51.5</v>
      </c>
      <c r="AC7" s="64">
        <f t="shared" si="11"/>
        <v>73.599999999999994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-16.8</v>
      </c>
      <c r="BG7" s="64">
        <f t="shared" ref="BG7:BO7" si="14">BG8</f>
        <v>34.5</v>
      </c>
      <c r="BH7" s="64">
        <f t="shared" si="14"/>
        <v>46.2</v>
      </c>
      <c r="BI7" s="64">
        <f t="shared" si="14"/>
        <v>44.3</v>
      </c>
      <c r="BJ7" s="64">
        <f t="shared" si="14"/>
        <v>49.9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-7476</v>
      </c>
      <c r="BR7" s="65">
        <f t="shared" ref="BR7:BZ7" si="15">BR8</f>
        <v>13581</v>
      </c>
      <c r="BS7" s="65">
        <f t="shared" si="15"/>
        <v>19491</v>
      </c>
      <c r="BT7" s="65">
        <f t="shared" si="15"/>
        <v>19412</v>
      </c>
      <c r="BU7" s="65">
        <f t="shared" si="15"/>
        <v>24618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118</v>
      </c>
      <c r="CL7" s="61"/>
      <c r="CM7" s="63">
        <f>CM8</f>
        <v>876612</v>
      </c>
      <c r="CN7" s="63">
        <f>CN8</f>
        <v>20000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868.7</v>
      </c>
      <c r="DA7" s="64">
        <f t="shared" ref="DA7:DI7" si="16">DA8</f>
        <v>599.29999999999995</v>
      </c>
      <c r="DB7" s="64">
        <f t="shared" si="16"/>
        <v>330.2</v>
      </c>
      <c r="DC7" s="64">
        <f t="shared" si="16"/>
        <v>197.8</v>
      </c>
      <c r="DD7" s="64">
        <f t="shared" si="16"/>
        <v>100.3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85</v>
      </c>
      <c r="DL7" s="64">
        <f t="shared" ref="DL7:DT7" si="17">DL8</f>
        <v>90.2</v>
      </c>
      <c r="DM7" s="64">
        <f t="shared" si="17"/>
        <v>99.1</v>
      </c>
      <c r="DN7" s="64">
        <f t="shared" si="17"/>
        <v>101.9</v>
      </c>
      <c r="DO7" s="64">
        <f t="shared" si="17"/>
        <v>107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15">
      <c r="A8" s="49"/>
      <c r="B8" s="67">
        <v>2017</v>
      </c>
      <c r="C8" s="67">
        <v>232017</v>
      </c>
      <c r="D8" s="67">
        <v>47</v>
      </c>
      <c r="E8" s="67">
        <v>14</v>
      </c>
      <c r="F8" s="67">
        <v>0</v>
      </c>
      <c r="G8" s="67">
        <v>3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20</v>
      </c>
      <c r="S8" s="69" t="s">
        <v>129</v>
      </c>
      <c r="T8" s="69" t="s">
        <v>130</v>
      </c>
      <c r="U8" s="70">
        <v>10018</v>
      </c>
      <c r="V8" s="70">
        <v>214</v>
      </c>
      <c r="W8" s="70">
        <v>300</v>
      </c>
      <c r="X8" s="69" t="s">
        <v>131</v>
      </c>
      <c r="Y8" s="71">
        <v>25.7</v>
      </c>
      <c r="Z8" s="71">
        <v>30.4</v>
      </c>
      <c r="AA8" s="71">
        <v>38</v>
      </c>
      <c r="AB8" s="71">
        <v>51.5</v>
      </c>
      <c r="AC8" s="71">
        <v>73.599999999999994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-16.8</v>
      </c>
      <c r="BG8" s="71">
        <v>34.5</v>
      </c>
      <c r="BH8" s="71">
        <v>46.2</v>
      </c>
      <c r="BI8" s="71">
        <v>44.3</v>
      </c>
      <c r="BJ8" s="71">
        <v>49.9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-7476</v>
      </c>
      <c r="BR8" s="72">
        <v>13581</v>
      </c>
      <c r="BS8" s="72">
        <v>19491</v>
      </c>
      <c r="BT8" s="73">
        <v>19412</v>
      </c>
      <c r="BU8" s="73">
        <v>24618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876612</v>
      </c>
      <c r="CN8" s="70">
        <v>20000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868.7</v>
      </c>
      <c r="DA8" s="71">
        <v>599.29999999999995</v>
      </c>
      <c r="DB8" s="71">
        <v>330.2</v>
      </c>
      <c r="DC8" s="71">
        <v>197.8</v>
      </c>
      <c r="DD8" s="71">
        <v>100.3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85</v>
      </c>
      <c r="DL8" s="71">
        <v>90.2</v>
      </c>
      <c r="DM8" s="71">
        <v>99.1</v>
      </c>
      <c r="DN8" s="71">
        <v>101.9</v>
      </c>
      <c r="DO8" s="71">
        <v>107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</cp:lastModifiedBy>
  <dcterms:created xsi:type="dcterms:W3CDTF">2018-12-07T10:31:08Z</dcterms:created>
  <dcterms:modified xsi:type="dcterms:W3CDTF">2019-02-12T08:03:04Z</dcterms:modified>
  <cp:category/>
</cp:coreProperties>
</file>