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一時保存フォルダ\経営比較分析表\06☆☆ＨＰ公表データ\02病院\"/>
    </mc:Choice>
  </mc:AlternateContent>
  <workbookProtection workbookAlgorithmName="SHA-512" workbookHashValue="12NKU+lgjuOwb6r1Vp7CvLSCjQIs7oN838RxayLP8OpZmUXnYDQBY+z/AIVjmh+6a9L4Ly3uY7Fjx/qyhHgSxg==" workbookSaltValue="NbPuLDjSuI2oumQ1hc+Cmw==" workbookSpinCount="100000" lockStructure="1"/>
  <bookViews>
    <workbookView xWindow="-15" yWindow="5100" windowWidth="21630" windowHeight="5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V6" i="5"/>
  <c r="AU12" i="4" s="1"/>
  <c r="U6" i="5"/>
  <c r="T6" i="5"/>
  <c r="S6" i="5"/>
  <c r="R6" i="5"/>
  <c r="CN10" i="4" s="1"/>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LP12" i="4"/>
  <c r="ID12" i="4"/>
  <c r="EG12" i="4"/>
  <c r="CN12" i="4"/>
  <c r="B12" i="4"/>
  <c r="JW10" i="4"/>
  <c r="FZ10" i="4"/>
  <c r="EG10" i="4"/>
  <c r="AU10" i="4"/>
  <c r="B10" i="4"/>
  <c r="LP8" i="4"/>
  <c r="ID8" i="4"/>
  <c r="FZ8" i="4"/>
  <c r="CN8" i="4"/>
  <c r="B8" i="4"/>
  <c r="MN54" i="4" l="1"/>
  <c r="MN32" i="4"/>
  <c r="MH78" i="4"/>
  <c r="IZ54" i="4"/>
  <c r="IZ32" i="4"/>
  <c r="HM78" i="4"/>
  <c r="FL54" i="4"/>
  <c r="CS78" i="4"/>
  <c r="BX54" i="4"/>
  <c r="BX32" i="4"/>
  <c r="FL32" i="4"/>
  <c r="C11" i="5"/>
  <c r="D11" i="5"/>
  <c r="E11" i="5"/>
  <c r="B11" i="5"/>
  <c r="KC78" i="4" l="1"/>
  <c r="HG54" i="4"/>
  <c r="FH78" i="4"/>
  <c r="DS54" i="4"/>
  <c r="DS32" i="4"/>
  <c r="AE32" i="4"/>
  <c r="AN78" i="4"/>
  <c r="AE54" i="4"/>
  <c r="KU54" i="4"/>
  <c r="KU32" i="4"/>
  <c r="HG32" i="4"/>
  <c r="KF54" i="4"/>
  <c r="KF32" i="4"/>
  <c r="DD54" i="4"/>
  <c r="DD32" i="4"/>
  <c r="JJ78" i="4"/>
  <c r="GR54" i="4"/>
  <c r="GR32" i="4"/>
  <c r="EO78" i="4"/>
  <c r="U78" i="4"/>
  <c r="P54" i="4"/>
  <c r="P32" i="4"/>
  <c r="BZ78" i="4"/>
  <c r="BI54" i="4"/>
  <c r="IK32" i="4"/>
  <c r="LY54" i="4"/>
  <c r="LY32" i="4"/>
  <c r="LO78" i="4"/>
  <c r="GT78" i="4"/>
  <c r="EW54" i="4"/>
  <c r="EW32" i="4"/>
  <c r="BI32" i="4"/>
  <c r="IK54" i="4"/>
  <c r="GA78" i="4"/>
  <c r="EH54" i="4"/>
  <c r="EH32" i="4"/>
  <c r="LJ54" i="4"/>
  <c r="BG78" i="4"/>
  <c r="AT54" i="4"/>
  <c r="AT32" i="4"/>
  <c r="LJ32" i="4"/>
  <c r="KV78" i="4"/>
  <c r="HV54" i="4"/>
  <c r="HV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<sst xmlns="http://schemas.openxmlformats.org/spreadsheetml/2006/main" count="288" uniqueCount="150">
  <si>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</si>
  <si>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</si>
  <si>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</si>
  <si>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</si>
  <si>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</si>
  <si>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</si>
  <si>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</si>
  <si>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</si>
  <si>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</si>
  <si>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</si>
  <si>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</si>
  <si>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</si>
  <si>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</si>
  <si>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</si>
  <si>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</si>
  <si>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</si>
  <si>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</si>
  <si>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</si>
  <si>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</si>
  <si>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</si>
  <si>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</si>
  <si>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</si>
  <si>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</si>
  <si>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</si>
  <si>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</si>
  <si>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</si>
  <si>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</si>
  <si>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</si>
  <si>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</si>
  <si>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</si>
  <si>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</si>
  <si>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</si>
  <si>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</si>
  <si>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</si>
  <si>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</si>
  <si>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</si>
  <si>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</si>
  <si>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</si>
  <si>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</si>
  <si>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</si>
  <si>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</si>
  <si>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</si>
  <si>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</si>
  <si>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</si>
  <si>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</si>
  <si>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</si>
  <si>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</si>
  <si>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</si>
  <si>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</si>
  <si>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</si>
  <si>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</si>
  <si>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</si>
  <si>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</si>
  <si>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</si>
  <si>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</si>
  <si>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</si>
  <si>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</si>
  <si>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</si>
  <si>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</si>
  <si>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</si>
  <si>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</si>
  <si>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</si>
  <si>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</si>
  <si>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</si>
  <si>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</si>
  <si>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</si>
  <si>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</si>
  <si>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</si>
  <si>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</si>
  <si>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</si>
  <si>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</si>
  <si>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</si>
  <si>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</si>
  <si>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</si>
  <si>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</si>
  <si>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</si>
  <si>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</si>
  <si>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</si>
  <si>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</si>
  <si>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</si>
  <si>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</si>
  <si>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</si>
  <si>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</si>
  <si>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</si>
  <si>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</si>
  <si>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</si>
  <si>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</si>
  <si>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</si>
  <si>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</si>
  <si>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</si>
  <si>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</si>
  <si>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</si>
  <si>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</si>
  <si>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</si>
  <si>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</si>
  <si>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</si>
  <si>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</si>
  <si>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</si>
  <si>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</si>
  <si>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</si>
  <si>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</si>
  <si>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</si>
  <si>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</si>
  <si>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</si>
  <si>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</si>
  <si>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</si>
  <si>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</si>
  <si>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</si>
  <si>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</si>
  <si>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</si>
  <si>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</si>
  <si>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</si>
  <si>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</si>
  <si>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</si>
  <si>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</si>
  <si>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</si>
  <si>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</si>
  <si>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</si>
  <si>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</si>
  <si>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</si>
  <si>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</si>
  <si>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</si>
  <si>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</si>
  <si>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</si>
  <si>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</si>
  <si>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</si>
  <si>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</si>
  <si>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</si>
  <si>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</si>
  <si>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</si>
  <si>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</si>
  <si>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</si>
  <si>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</si>
  <si>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</si>
  <si>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</si>
  <si>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</si>
  <si>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</si>
  <si>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</si>
  <si>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</si>
  <si>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</si>
  <si>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</si>
  <si>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</si>
  <si>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</si>
  <si>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</si>
  <si>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</si>
  <si>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</si>
  <si>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</si>
  <si>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昭和57年に建設し間もなく法定耐用年数（39年間）を迎えることから施設面及び機能面でも限界にきており、①有形固定資産減価償却率及び②機械備品減価償却率は高い値となっていますが、平成37年5月の開院を目指して新病院建設事業を進めており、新病院の機能にあった医療機器等を計画的に整備していくこととしています。</t>
    <phoneticPr fontId="5"/>
  </si>
  <si>
    <t>　圏域における主要疾患・事業の拠点施設としての役割を担っています。今後も地域の医療機関等との機能分担の推進及び連携強化により、地域完結型の医療に向けた中心的な役割・機能を果たすとともに、知多半島地域医療連携推進協議会における協議等を通じて、各関係機関と連携して地域医療構想の実現に取り組んでいきます。
（平成28年度新公立病院改革プラン（平成29～32年度）策定済み）</t>
    <rPh sb="93" eb="95">
      <t>チタ</t>
    </rPh>
    <rPh sb="95" eb="97">
      <t>ハントウ</t>
    </rPh>
    <rPh sb="97" eb="99">
      <t>チイキ</t>
    </rPh>
    <rPh sb="99" eb="101">
      <t>イリョウ</t>
    </rPh>
    <rPh sb="101" eb="103">
      <t>レンケイ</t>
    </rPh>
    <rPh sb="103" eb="105">
      <t>スイシン</t>
    </rPh>
    <rPh sb="105" eb="108">
      <t>キョウギカイ</t>
    </rPh>
    <rPh sb="112" eb="114">
      <t>キョウギ</t>
    </rPh>
    <rPh sb="114" eb="115">
      <t>トウ</t>
    </rPh>
    <rPh sb="116" eb="117">
      <t>ツウ</t>
    </rPh>
    <rPh sb="120" eb="121">
      <t>カク</t>
    </rPh>
    <rPh sb="121" eb="123">
      <t>カンケイ</t>
    </rPh>
    <rPh sb="123" eb="125">
      <t>キカン</t>
    </rPh>
    <rPh sb="126" eb="128">
      <t>レンケイ</t>
    </rPh>
    <rPh sb="130" eb="132">
      <t>チイキ</t>
    </rPh>
    <rPh sb="132" eb="134">
      <t>イリョウ</t>
    </rPh>
    <rPh sb="134" eb="136">
      <t>コウソウ</t>
    </rPh>
    <rPh sb="137" eb="139">
      <t>ジツゲン</t>
    </rPh>
    <rPh sb="140" eb="141">
      <t>ト</t>
    </rPh>
    <rPh sb="142" eb="143">
      <t>ク</t>
    </rPh>
    <rPh sb="152" eb="154">
      <t>ヘイセイ</t>
    </rPh>
    <rPh sb="156" eb="158">
      <t>ネンド</t>
    </rPh>
    <rPh sb="158" eb="159">
      <t>シン</t>
    </rPh>
    <rPh sb="159" eb="161">
      <t>コウリツ</t>
    </rPh>
    <rPh sb="161" eb="163">
      <t>ビョウイン</t>
    </rPh>
    <rPh sb="163" eb="165">
      <t>カイカク</t>
    </rPh>
    <rPh sb="179" eb="181">
      <t>サクテイ</t>
    </rPh>
    <rPh sb="181" eb="182">
      <t>ス</t>
    </rPh>
    <phoneticPr fontId="5"/>
  </si>
  <si>
    <t>　地域医療構想に基づき高度急性期を中心とした急性期医療の提供を行い他病院と比較して平均在院日数が短いことや、地域の医療機関等との機能分担や連携を強化していることから④病床利用率は平均を下回っていますが、新公立病院改革プランに基づき7対1看護体制の維持や新規加算取得に取り組むほか、抗がん剤治療の増もあり、⑤入院患者1人1日当たり収益及び⑥外来患者1人1日当たり収益は年々増加しています。
　看護師を中心とした職員数の増加による⑦職員給与費対医業収益比率の上昇が①経常収支比率及び②医業収支比率に影響しています。後発医薬品の使用割合は年々増加しており費用削減に取り組んでいますが、高額な抗がん剤使用の増にともない⑧材料費対医業収益比率が前年度より上昇しています。</t>
    <rPh sb="1" eb="3">
      <t>チイキ</t>
    </rPh>
    <rPh sb="3" eb="5">
      <t>イリョウ</t>
    </rPh>
    <rPh sb="5" eb="7">
      <t>コウソウ</t>
    </rPh>
    <rPh sb="8" eb="9">
      <t>モト</t>
    </rPh>
    <rPh sb="11" eb="13">
      <t>コウド</t>
    </rPh>
    <rPh sb="13" eb="16">
      <t>キュウセイキ</t>
    </rPh>
    <rPh sb="17" eb="19">
      <t>チュウシン</t>
    </rPh>
    <rPh sb="54" eb="56">
      <t>チイキ</t>
    </rPh>
    <rPh sb="57" eb="59">
      <t>イリョウ</t>
    </rPh>
    <rPh sb="59" eb="61">
      <t>キカン</t>
    </rPh>
    <rPh sb="61" eb="62">
      <t>トウ</t>
    </rPh>
    <rPh sb="64" eb="66">
      <t>キノウ</t>
    </rPh>
    <rPh sb="66" eb="68">
      <t>ブンタン</t>
    </rPh>
    <rPh sb="69" eb="71">
      <t>レンケイ</t>
    </rPh>
    <rPh sb="72" eb="74">
      <t>キョウカ</t>
    </rPh>
    <rPh sb="112" eb="113">
      <t>モト</t>
    </rPh>
    <rPh sb="116" eb="117">
      <t>タイ</t>
    </rPh>
    <rPh sb="118" eb="120">
      <t>カンゴ</t>
    </rPh>
    <rPh sb="120" eb="122">
      <t>タイセイ</t>
    </rPh>
    <rPh sb="123" eb="125">
      <t>イジ</t>
    </rPh>
    <rPh sb="126" eb="128">
      <t>シンキ</t>
    </rPh>
    <rPh sb="128" eb="130">
      <t>カサン</t>
    </rPh>
    <rPh sb="130" eb="132">
      <t>シュトク</t>
    </rPh>
    <rPh sb="133" eb="134">
      <t>ト</t>
    </rPh>
    <rPh sb="135" eb="136">
      <t>ク</t>
    </rPh>
    <rPh sb="140" eb="141">
      <t>コウ</t>
    </rPh>
    <rPh sb="143" eb="144">
      <t>ザイ</t>
    </rPh>
    <rPh sb="147" eb="148">
      <t>ゾウ</t>
    </rPh>
    <rPh sb="261" eb="263">
      <t>シヨウ</t>
    </rPh>
    <rPh sb="263" eb="265">
      <t>ワリアイ</t>
    </rPh>
    <rPh sb="266" eb="268">
      <t>ネンネン</t>
    </rPh>
    <rPh sb="268" eb="270">
      <t>ゾウカ</t>
    </rPh>
    <rPh sb="274" eb="276">
      <t>ヒヨウ</t>
    </rPh>
    <rPh sb="276" eb="278">
      <t>サクゲン</t>
    </rPh>
    <rPh sb="279" eb="280">
      <t>ト</t>
    </rPh>
    <rPh sb="281" eb="282">
      <t>ク</t>
    </rPh>
    <rPh sb="296" eb="298">
      <t>シヨウ</t>
    </rPh>
    <rPh sb="299" eb="300">
      <t>ゾウ</t>
    </rPh>
    <rPh sb="322" eb="32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</si>
</sst>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80.599999999999994</c:v>
                </c:pt>
                <c:pt idx="1">
                  <c:v>77.5</c:v>
                </c:pt>
                <c:pt idx="2">
                  <c:v>74</c:v>
                </c:pt>
                <c:pt idx="3">
                  <c:v>73.900000000000006</c:v>
                </c:pt>
                <c:pt idx="4">
                  <c:v>72.5</c:v>
                </c:pt>
              </c:numCache>
            </c:numRef>
          </c:val>
          <c:extLst>
            <c:ext xmlns:c16="http://schemas.microsoft.com/office/drawing/2014/chart" uri="{C3380CC4-5D6E-409C-BE32-E72D297353CC}">
              <c16:uniqueId val="{00000000-082D-4BE7-B101-2D74CEB225FA}"/>
            </c:ext>
          </c:extLst>
        </c:ser>
        <c:dLbls>
          <c:showLegendKey val="0"/>
          <c:showVal val="0"/>
          <c:showCatName val="0"/>
          <c:showSerName val="0"/>
          <c:showPercent val="0"/>
          <c:showBubbleSize val="0"/>
        </c:dLbls>
        <c:gapWidth val="150"/>
        <c:axId val="159963008"/>
        <c:axId val="16233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c:ext xmlns:c16="http://schemas.microsoft.com/office/drawing/2014/chart" uri="{C3380CC4-5D6E-409C-BE32-E72D297353CC}">
              <c16:uniqueId val="{00000001-082D-4BE7-B101-2D74CEB225FA}"/>
            </c:ext>
          </c:extLst>
        </c:ser>
        <c:dLbls>
          <c:showLegendKey val="0"/>
          <c:showVal val="0"/>
          <c:showCatName val="0"/>
          <c:showSerName val="0"/>
          <c:showPercent val="0"/>
          <c:showBubbleSize val="0"/>
        </c:dLbls>
        <c:marker val="1"/>
        <c:smooth val="0"/>
        <c:axId val="159963008"/>
        <c:axId val="162332672"/>
      </c:lineChart>
      <c:dateAx>
        <c:axId val="159963008"/>
        <c:scaling>
          <c:orientation val="minMax"/>
        </c:scaling>
        <c:delete val="1"/>
        <c:axPos val="b"/>
        <c:numFmt formatCode="ge" sourceLinked="1"/>
        <c:majorTickMark val="none"/>
        <c:minorTickMark val="none"/>
        <c:tickLblPos val="none"/>
        <c:crossAx val="162332672"/>
        <c:crosses val="autoZero"/>
        <c:auto val="1"/>
        <c:lblOffset val="100"/>
        <c:baseTimeUnit val="years"/>
      </c:dateAx>
      <c:valAx>
        <c:axId val="16233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99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12867</c:v>
                </c:pt>
                <c:pt idx="1">
                  <c:v>13307</c:v>
                </c:pt>
                <c:pt idx="2">
                  <c:v>13725</c:v>
                </c:pt>
                <c:pt idx="3">
                  <c:v>14014</c:v>
                </c:pt>
                <c:pt idx="4">
                  <c:v>15168</c:v>
                </c:pt>
              </c:numCache>
            </c:numRef>
          </c:val>
          <c:extLst>
            <c:ext xmlns:c16="http://schemas.microsoft.com/office/drawing/2014/chart" uri="{C3380CC4-5D6E-409C-BE32-E72D297353CC}">
              <c16:uniqueId val="{00000000-415E-4206-AF6A-0B0922501C23}"/>
            </c:ext>
          </c:extLst>
        </c:ser>
        <c:dLbls>
          <c:showLegendKey val="0"/>
          <c:showVal val="0"/>
          <c:showCatName val="0"/>
          <c:showSerName val="0"/>
          <c:showPercent val="0"/>
          <c:showBubbleSize val="0"/>
        </c:dLbls>
        <c:gapWidth val="150"/>
        <c:axId val="181537408"/>
        <c:axId val="1815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c:ext xmlns:c16="http://schemas.microsoft.com/office/drawing/2014/chart" uri="{C3380CC4-5D6E-409C-BE32-E72D297353CC}">
              <c16:uniqueId val="{00000001-415E-4206-AF6A-0B0922501C23}"/>
            </c:ext>
          </c:extLst>
        </c:ser>
        <c:dLbls>
          <c:showLegendKey val="0"/>
          <c:showVal val="0"/>
          <c:showCatName val="0"/>
          <c:showSerName val="0"/>
          <c:showPercent val="0"/>
          <c:showBubbleSize val="0"/>
        </c:dLbls>
        <c:marker val="1"/>
        <c:smooth val="0"/>
        <c:axId val="181537408"/>
        <c:axId val="181547776"/>
      </c:lineChart>
      <c:dateAx>
        <c:axId val="181537408"/>
        <c:scaling>
          <c:orientation val="minMax"/>
        </c:scaling>
        <c:delete val="1"/>
        <c:axPos val="b"/>
        <c:numFmt formatCode="ge" sourceLinked="1"/>
        <c:majorTickMark val="none"/>
        <c:minorTickMark val="none"/>
        <c:tickLblPos val="none"/>
        <c:crossAx val="181547776"/>
        <c:crosses val="autoZero"/>
        <c:auto val="1"/>
        <c:lblOffset val="100"/>
        <c:baseTimeUnit val="years"/>
      </c:dateAx>
      <c:valAx>
        <c:axId val="18154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5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52323</c:v>
                </c:pt>
                <c:pt idx="1">
                  <c:v>57219</c:v>
                </c:pt>
                <c:pt idx="2">
                  <c:v>58979</c:v>
                </c:pt>
                <c:pt idx="3">
                  <c:v>59313</c:v>
                </c:pt>
                <c:pt idx="4">
                  <c:v>60211</c:v>
                </c:pt>
              </c:numCache>
            </c:numRef>
          </c:val>
          <c:extLst>
            <c:ext xmlns:c16="http://schemas.microsoft.com/office/drawing/2014/chart" uri="{C3380CC4-5D6E-409C-BE32-E72D297353CC}">
              <c16:uniqueId val="{00000000-4089-40E0-A293-84351E51D10F}"/>
            </c:ext>
          </c:extLst>
        </c:ser>
        <c:dLbls>
          <c:showLegendKey val="0"/>
          <c:showVal val="0"/>
          <c:showCatName val="0"/>
          <c:showSerName val="0"/>
          <c:showPercent val="0"/>
          <c:showBubbleSize val="0"/>
        </c:dLbls>
        <c:gapWidth val="150"/>
        <c:axId val="181586176"/>
        <c:axId val="1815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c:ext xmlns:c16="http://schemas.microsoft.com/office/drawing/2014/chart" uri="{C3380CC4-5D6E-409C-BE32-E72D297353CC}">
              <c16:uniqueId val="{00000001-4089-40E0-A293-84351E51D10F}"/>
            </c:ext>
          </c:extLst>
        </c:ser>
        <c:dLbls>
          <c:showLegendKey val="0"/>
          <c:showVal val="0"/>
          <c:showCatName val="0"/>
          <c:showSerName val="0"/>
          <c:showPercent val="0"/>
          <c:showBubbleSize val="0"/>
        </c:dLbls>
        <c:marker val="1"/>
        <c:smooth val="0"/>
        <c:axId val="181586176"/>
        <c:axId val="181588352"/>
      </c:lineChart>
      <c:dateAx>
        <c:axId val="181586176"/>
        <c:scaling>
          <c:orientation val="minMax"/>
        </c:scaling>
        <c:delete val="1"/>
        <c:axPos val="b"/>
        <c:numFmt formatCode="ge" sourceLinked="1"/>
        <c:majorTickMark val="none"/>
        <c:minorTickMark val="none"/>
        <c:tickLblPos val="none"/>
        <c:crossAx val="181588352"/>
        <c:crosses val="autoZero"/>
        <c:auto val="1"/>
        <c:lblOffset val="100"/>
        <c:baseTimeUnit val="years"/>
      </c:dateAx>
      <c:valAx>
        <c:axId val="18158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5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11.9</c:v>
                </c:pt>
                <c:pt idx="1">
                  <c:v>7.8</c:v>
                </c:pt>
                <c:pt idx="2">
                  <c:v>6.8</c:v>
                </c:pt>
                <c:pt idx="3">
                  <c:v>6.6</c:v>
                </c:pt>
                <c:pt idx="4">
                  <c:v>7.6</c:v>
                </c:pt>
              </c:numCache>
            </c:numRef>
          </c:val>
          <c:extLst>
            <c:ext xmlns:c16="http://schemas.microsoft.com/office/drawing/2014/chart" uri="{C3380CC4-5D6E-409C-BE32-E72D297353CC}">
              <c16:uniqueId val="{00000000-831A-4C8D-8A94-DDC77E49334A}"/>
            </c:ext>
          </c:extLst>
        </c:ser>
        <c:dLbls>
          <c:showLegendKey val="0"/>
          <c:showVal val="0"/>
          <c:showCatName val="0"/>
          <c:showSerName val="0"/>
          <c:showPercent val="0"/>
          <c:showBubbleSize val="0"/>
        </c:dLbls>
        <c:gapWidth val="150"/>
        <c:axId val="165631872"/>
        <c:axId val="16563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c:ext xmlns:c16="http://schemas.microsoft.com/office/drawing/2014/chart" uri="{C3380CC4-5D6E-409C-BE32-E72D297353CC}">
              <c16:uniqueId val="{00000001-831A-4C8D-8A94-DDC77E49334A}"/>
            </c:ext>
          </c:extLst>
        </c:ser>
        <c:dLbls>
          <c:showLegendKey val="0"/>
          <c:showVal val="0"/>
          <c:showCatName val="0"/>
          <c:showSerName val="0"/>
          <c:showPercent val="0"/>
          <c:showBubbleSize val="0"/>
        </c:dLbls>
        <c:marker val="1"/>
        <c:smooth val="0"/>
        <c:axId val="165631872"/>
        <c:axId val="165638144"/>
      </c:lineChart>
      <c:dateAx>
        <c:axId val="165631872"/>
        <c:scaling>
          <c:orientation val="minMax"/>
        </c:scaling>
        <c:delete val="1"/>
        <c:axPos val="b"/>
        <c:numFmt formatCode="ge" sourceLinked="1"/>
        <c:majorTickMark val="none"/>
        <c:minorTickMark val="none"/>
        <c:tickLblPos val="none"/>
        <c:crossAx val="165638144"/>
        <c:crosses val="autoZero"/>
        <c:auto val="1"/>
        <c:lblOffset val="100"/>
        <c:baseTimeUnit val="years"/>
      </c:dateAx>
      <c:valAx>
        <c:axId val="16563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101.2</c:v>
                </c:pt>
                <c:pt idx="1">
                  <c:v>103</c:v>
                </c:pt>
                <c:pt idx="2">
                  <c:v>103.6</c:v>
                </c:pt>
                <c:pt idx="3">
                  <c:v>101.8</c:v>
                </c:pt>
                <c:pt idx="4">
                  <c:v>100.5</c:v>
                </c:pt>
              </c:numCache>
            </c:numRef>
          </c:val>
          <c:extLst>
            <c:ext xmlns:c16="http://schemas.microsoft.com/office/drawing/2014/chart" uri="{C3380CC4-5D6E-409C-BE32-E72D297353CC}">
              <c16:uniqueId val="{00000000-CA6F-4C31-8310-1082BEFEBF26}"/>
            </c:ext>
          </c:extLst>
        </c:ser>
        <c:dLbls>
          <c:showLegendKey val="0"/>
          <c:showVal val="0"/>
          <c:showCatName val="0"/>
          <c:showSerName val="0"/>
          <c:showPercent val="0"/>
          <c:showBubbleSize val="0"/>
        </c:dLbls>
        <c:gapWidth val="150"/>
        <c:axId val="166737408"/>
        <c:axId val="16673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c:ext xmlns:c16="http://schemas.microsoft.com/office/drawing/2014/chart" uri="{C3380CC4-5D6E-409C-BE32-E72D297353CC}">
              <c16:uniqueId val="{00000001-CA6F-4C31-8310-1082BEFEBF26}"/>
            </c:ext>
          </c:extLst>
        </c:ser>
        <c:dLbls>
          <c:showLegendKey val="0"/>
          <c:showVal val="0"/>
          <c:showCatName val="0"/>
          <c:showSerName val="0"/>
          <c:showPercent val="0"/>
          <c:showBubbleSize val="0"/>
        </c:dLbls>
        <c:marker val="1"/>
        <c:smooth val="0"/>
        <c:axId val="166737408"/>
        <c:axId val="166739328"/>
      </c:lineChart>
      <c:dateAx>
        <c:axId val="166737408"/>
        <c:scaling>
          <c:orientation val="minMax"/>
        </c:scaling>
        <c:delete val="1"/>
        <c:axPos val="b"/>
        <c:numFmt formatCode="ge" sourceLinked="1"/>
        <c:majorTickMark val="none"/>
        <c:minorTickMark val="none"/>
        <c:tickLblPos val="none"/>
        <c:crossAx val="166739328"/>
        <c:crosses val="autoZero"/>
        <c:auto val="1"/>
        <c:lblOffset val="100"/>
        <c:baseTimeUnit val="years"/>
      </c:dateAx>
      <c:valAx>
        <c:axId val="16673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73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102.2</c:v>
                </c:pt>
                <c:pt idx="1">
                  <c:v>103.8</c:v>
                </c:pt>
                <c:pt idx="2">
                  <c:v>103.6</c:v>
                </c:pt>
                <c:pt idx="3">
                  <c:v>102.9</c:v>
                </c:pt>
                <c:pt idx="4">
                  <c:v>101.6</c:v>
                </c:pt>
              </c:numCache>
            </c:numRef>
          </c:val>
          <c:extLst>
            <c:ext xmlns:c16="http://schemas.microsoft.com/office/drawing/2014/chart" uri="{C3380CC4-5D6E-409C-BE32-E72D297353CC}">
              <c16:uniqueId val="{00000000-7C18-4416-8D14-D47559A0BF97}"/>
            </c:ext>
          </c:extLst>
        </c:ser>
        <c:dLbls>
          <c:showLegendKey val="0"/>
          <c:showVal val="0"/>
          <c:showCatName val="0"/>
          <c:showSerName val="0"/>
          <c:showPercent val="0"/>
          <c:showBubbleSize val="0"/>
        </c:dLbls>
        <c:gapWidth val="150"/>
        <c:axId val="166777984"/>
        <c:axId val="1667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c:ext xmlns:c16="http://schemas.microsoft.com/office/drawing/2014/chart" uri="{C3380CC4-5D6E-409C-BE32-E72D297353CC}">
              <c16:uniqueId val="{00000001-7C18-4416-8D14-D47559A0BF97}"/>
            </c:ext>
          </c:extLst>
        </c:ser>
        <c:dLbls>
          <c:showLegendKey val="0"/>
          <c:showVal val="0"/>
          <c:showCatName val="0"/>
          <c:showSerName val="0"/>
          <c:showPercent val="0"/>
          <c:showBubbleSize val="0"/>
        </c:dLbls>
        <c:marker val="1"/>
        <c:smooth val="0"/>
        <c:axId val="166777984"/>
        <c:axId val="166779904"/>
      </c:lineChart>
      <c:dateAx>
        <c:axId val="166777984"/>
        <c:scaling>
          <c:orientation val="minMax"/>
        </c:scaling>
        <c:delete val="1"/>
        <c:axPos val="b"/>
        <c:numFmt formatCode="ge" sourceLinked="1"/>
        <c:majorTickMark val="none"/>
        <c:minorTickMark val="none"/>
        <c:tickLblPos val="none"/>
        <c:crossAx val="166779904"/>
        <c:crosses val="autoZero"/>
        <c:auto val="1"/>
        <c:lblOffset val="100"/>
        <c:baseTimeUnit val="years"/>
      </c:dateAx>
      <c:valAx>
        <c:axId val="16677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67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66.599999999999994</c:v>
                </c:pt>
                <c:pt idx="1">
                  <c:v>68.599999999999994</c:v>
                </c:pt>
                <c:pt idx="2">
                  <c:v>68.2</c:v>
                </c:pt>
                <c:pt idx="3">
                  <c:v>70</c:v>
                </c:pt>
                <c:pt idx="4">
                  <c:v>72.8</c:v>
                </c:pt>
              </c:numCache>
            </c:numRef>
          </c:val>
          <c:extLst>
            <c:ext xmlns:c16="http://schemas.microsoft.com/office/drawing/2014/chart" uri="{C3380CC4-5D6E-409C-BE32-E72D297353CC}">
              <c16:uniqueId val="{00000000-F272-4724-A024-F91F2F8003D1}"/>
            </c:ext>
          </c:extLst>
        </c:ser>
        <c:dLbls>
          <c:showLegendKey val="0"/>
          <c:showVal val="0"/>
          <c:showCatName val="0"/>
          <c:showSerName val="0"/>
          <c:showPercent val="0"/>
          <c:showBubbleSize val="0"/>
        </c:dLbls>
        <c:gapWidth val="150"/>
        <c:axId val="168213120"/>
        <c:axId val="1682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c:ext xmlns:c16="http://schemas.microsoft.com/office/drawing/2014/chart" uri="{C3380CC4-5D6E-409C-BE32-E72D297353CC}">
              <c16:uniqueId val="{00000001-F272-4724-A024-F91F2F8003D1}"/>
            </c:ext>
          </c:extLst>
        </c:ser>
        <c:dLbls>
          <c:showLegendKey val="0"/>
          <c:showVal val="0"/>
          <c:showCatName val="0"/>
          <c:showSerName val="0"/>
          <c:showPercent val="0"/>
          <c:showBubbleSize val="0"/>
        </c:dLbls>
        <c:marker val="1"/>
        <c:smooth val="0"/>
        <c:axId val="168213120"/>
        <c:axId val="168215296"/>
      </c:lineChart>
      <c:dateAx>
        <c:axId val="168213120"/>
        <c:scaling>
          <c:orientation val="minMax"/>
        </c:scaling>
        <c:delete val="1"/>
        <c:axPos val="b"/>
        <c:numFmt formatCode="ge" sourceLinked="1"/>
        <c:majorTickMark val="none"/>
        <c:minorTickMark val="none"/>
        <c:tickLblPos val="none"/>
        <c:crossAx val="168215296"/>
        <c:crosses val="autoZero"/>
        <c:auto val="1"/>
        <c:lblOffset val="100"/>
        <c:baseTimeUnit val="years"/>
      </c:dateAx>
      <c:valAx>
        <c:axId val="16821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21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76.099999999999994</c:v>
                </c:pt>
                <c:pt idx="1">
                  <c:v>77.8</c:v>
                </c:pt>
                <c:pt idx="2">
                  <c:v>78.900000000000006</c:v>
                </c:pt>
                <c:pt idx="3">
                  <c:v>79.8</c:v>
                </c:pt>
                <c:pt idx="4">
                  <c:v>80.8</c:v>
                </c:pt>
              </c:numCache>
            </c:numRef>
          </c:val>
          <c:extLst>
            <c:ext xmlns:c16="http://schemas.microsoft.com/office/drawing/2014/chart" uri="{C3380CC4-5D6E-409C-BE32-E72D297353CC}">
              <c16:uniqueId val="{00000000-C57E-4E2C-A075-2D92542766EF}"/>
            </c:ext>
          </c:extLst>
        </c:ser>
        <c:dLbls>
          <c:showLegendKey val="0"/>
          <c:showVal val="0"/>
          <c:showCatName val="0"/>
          <c:showSerName val="0"/>
          <c:showPercent val="0"/>
          <c:showBubbleSize val="0"/>
        </c:dLbls>
        <c:gapWidth val="150"/>
        <c:axId val="168257792"/>
        <c:axId val="1682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c:ext xmlns:c16="http://schemas.microsoft.com/office/drawing/2014/chart" uri="{C3380CC4-5D6E-409C-BE32-E72D297353CC}">
              <c16:uniqueId val="{00000001-C57E-4E2C-A075-2D92542766EF}"/>
            </c:ext>
          </c:extLst>
        </c:ser>
        <c:dLbls>
          <c:showLegendKey val="0"/>
          <c:showVal val="0"/>
          <c:showCatName val="0"/>
          <c:showSerName val="0"/>
          <c:showPercent val="0"/>
          <c:showBubbleSize val="0"/>
        </c:dLbls>
        <c:marker val="1"/>
        <c:smooth val="0"/>
        <c:axId val="168257792"/>
        <c:axId val="168264064"/>
      </c:lineChart>
      <c:dateAx>
        <c:axId val="168257792"/>
        <c:scaling>
          <c:orientation val="minMax"/>
        </c:scaling>
        <c:delete val="1"/>
        <c:axPos val="b"/>
        <c:numFmt formatCode="ge" sourceLinked="1"/>
        <c:majorTickMark val="none"/>
        <c:minorTickMark val="none"/>
        <c:tickLblPos val="none"/>
        <c:crossAx val="168264064"/>
        <c:crosses val="autoZero"/>
        <c:auto val="1"/>
        <c:lblOffset val="100"/>
        <c:baseTimeUnit val="years"/>
      </c:dateAx>
      <c:valAx>
        <c:axId val="1682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2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38014713</c:v>
                </c:pt>
                <c:pt idx="1">
                  <c:v>38369794</c:v>
                </c:pt>
                <c:pt idx="2">
                  <c:v>39870792</c:v>
                </c:pt>
                <c:pt idx="3">
                  <c:v>40629597</c:v>
                </c:pt>
                <c:pt idx="4">
                  <c:v>40926780</c:v>
                </c:pt>
              </c:numCache>
            </c:numRef>
          </c:val>
          <c:extLst>
            <c:ext xmlns:c16="http://schemas.microsoft.com/office/drawing/2014/chart" uri="{C3380CC4-5D6E-409C-BE32-E72D297353CC}">
              <c16:uniqueId val="{00000000-F23D-4A21-AEFE-50BF437D9EEA}"/>
            </c:ext>
          </c:extLst>
        </c:ser>
        <c:dLbls>
          <c:showLegendKey val="0"/>
          <c:showVal val="0"/>
          <c:showCatName val="0"/>
          <c:showSerName val="0"/>
          <c:showPercent val="0"/>
          <c:showBubbleSize val="0"/>
        </c:dLbls>
        <c:gapWidth val="150"/>
        <c:axId val="169345024"/>
        <c:axId val="1693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c:ext xmlns:c16="http://schemas.microsoft.com/office/drawing/2014/chart" uri="{C3380CC4-5D6E-409C-BE32-E72D297353CC}">
              <c16:uniqueId val="{00000001-F23D-4A21-AEFE-50BF437D9EEA}"/>
            </c:ext>
          </c:extLst>
        </c:ser>
        <c:dLbls>
          <c:showLegendKey val="0"/>
          <c:showVal val="0"/>
          <c:showCatName val="0"/>
          <c:showSerName val="0"/>
          <c:showPercent val="0"/>
          <c:showBubbleSize val="0"/>
        </c:dLbls>
        <c:marker val="1"/>
        <c:smooth val="0"/>
        <c:axId val="169345024"/>
        <c:axId val="169346944"/>
      </c:lineChart>
      <c:dateAx>
        <c:axId val="169345024"/>
        <c:scaling>
          <c:orientation val="minMax"/>
        </c:scaling>
        <c:delete val="1"/>
        <c:axPos val="b"/>
        <c:numFmt formatCode="ge" sourceLinked="1"/>
        <c:majorTickMark val="none"/>
        <c:minorTickMark val="none"/>
        <c:tickLblPos val="none"/>
        <c:crossAx val="169346944"/>
        <c:crosses val="autoZero"/>
        <c:auto val="1"/>
        <c:lblOffset val="100"/>
        <c:baseTimeUnit val="years"/>
      </c:dateAx>
      <c:valAx>
        <c:axId val="16934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93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24.2</c:v>
                </c:pt>
                <c:pt idx="1">
                  <c:v>24.9</c:v>
                </c:pt>
                <c:pt idx="2">
                  <c:v>25.1</c:v>
                </c:pt>
                <c:pt idx="3">
                  <c:v>23.7</c:v>
                </c:pt>
                <c:pt idx="4">
                  <c:v>24.8</c:v>
                </c:pt>
              </c:numCache>
            </c:numRef>
          </c:val>
          <c:extLst>
            <c:ext xmlns:c16="http://schemas.microsoft.com/office/drawing/2014/chart" uri="{C3380CC4-5D6E-409C-BE32-E72D297353CC}">
              <c16:uniqueId val="{00000000-DED3-4FAD-B638-1B96377E392B}"/>
            </c:ext>
          </c:extLst>
        </c:ser>
        <c:dLbls>
          <c:showLegendKey val="0"/>
          <c:showVal val="0"/>
          <c:showCatName val="0"/>
          <c:showSerName val="0"/>
          <c:showPercent val="0"/>
          <c:showBubbleSize val="0"/>
        </c:dLbls>
        <c:gapWidth val="150"/>
        <c:axId val="169377152"/>
        <c:axId val="1693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c:ext xmlns:c16="http://schemas.microsoft.com/office/drawing/2014/chart" uri="{C3380CC4-5D6E-409C-BE32-E72D297353CC}">
              <c16:uniqueId val="{00000001-DED3-4FAD-B638-1B96377E392B}"/>
            </c:ext>
          </c:extLst>
        </c:ser>
        <c:dLbls>
          <c:showLegendKey val="0"/>
          <c:showVal val="0"/>
          <c:showCatName val="0"/>
          <c:showSerName val="0"/>
          <c:showPercent val="0"/>
          <c:showBubbleSize val="0"/>
        </c:dLbls>
        <c:marker val="1"/>
        <c:smooth val="0"/>
        <c:axId val="169377152"/>
        <c:axId val="169383424"/>
      </c:lineChart>
      <c:dateAx>
        <c:axId val="169377152"/>
        <c:scaling>
          <c:orientation val="minMax"/>
        </c:scaling>
        <c:delete val="1"/>
        <c:axPos val="b"/>
        <c:numFmt formatCode="ge" sourceLinked="1"/>
        <c:majorTickMark val="none"/>
        <c:minorTickMark val="none"/>
        <c:tickLblPos val="none"/>
        <c:crossAx val="169383424"/>
        <c:crosses val="autoZero"/>
        <c:auto val="1"/>
        <c:lblOffset val="100"/>
        <c:baseTimeUnit val="years"/>
      </c:dateAx>
      <c:valAx>
        <c:axId val="16938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3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51.4</c:v>
                </c:pt>
                <c:pt idx="1">
                  <c:v>49.7</c:v>
                </c:pt>
                <c:pt idx="2">
                  <c:v>50.4</c:v>
                </c:pt>
                <c:pt idx="3">
                  <c:v>51.7</c:v>
                </c:pt>
                <c:pt idx="4">
                  <c:v>51.9</c:v>
                </c:pt>
              </c:numCache>
            </c:numRef>
          </c:val>
          <c:extLst>
            <c:ext xmlns:c16="http://schemas.microsoft.com/office/drawing/2014/chart" uri="{C3380CC4-5D6E-409C-BE32-E72D297353CC}">
              <c16:uniqueId val="{00000000-D86A-4F61-A180-D77A873672C3}"/>
            </c:ext>
          </c:extLst>
        </c:ser>
        <c:dLbls>
          <c:showLegendKey val="0"/>
          <c:showVal val="0"/>
          <c:showCatName val="0"/>
          <c:showSerName val="0"/>
          <c:showPercent val="0"/>
          <c:showBubbleSize val="0"/>
        </c:dLbls>
        <c:gapWidth val="150"/>
        <c:axId val="169438208"/>
        <c:axId val="1694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c:ext xmlns:c16="http://schemas.microsoft.com/office/drawing/2014/chart" uri="{C3380CC4-5D6E-409C-BE32-E72D297353CC}">
              <c16:uniqueId val="{00000001-D86A-4F61-A180-D77A873672C3}"/>
            </c:ext>
          </c:extLst>
        </c:ser>
        <c:dLbls>
          <c:showLegendKey val="0"/>
          <c:showVal val="0"/>
          <c:showCatName val="0"/>
          <c:showSerName val="0"/>
          <c:showPercent val="0"/>
          <c:showBubbleSize val="0"/>
        </c:dLbls>
        <c:marker val="1"/>
        <c:smooth val="0"/>
        <c:axId val="169438208"/>
        <c:axId val="169444480"/>
      </c:lineChart>
      <c:dateAx>
        <c:axId val="169438208"/>
        <c:scaling>
          <c:orientation val="minMax"/>
        </c:scaling>
        <c:delete val="1"/>
        <c:axPos val="b"/>
        <c:numFmt formatCode="ge" sourceLinked="1"/>
        <c:majorTickMark val="none"/>
        <c:minorTickMark val="none"/>
        <c:tickLblPos val="none"/>
        <c:crossAx val="169444480"/>
        <c:crosses val="autoZero"/>
        <c:auto val="1"/>
        <c:lblOffset val="100"/>
        <c:baseTimeUnit val="years"/>
      </c:dateAx>
      <c:valAx>
        <c:axId val="16944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4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47" sqref="NJ47:NX4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愛知県半田市　半田病院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119325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37739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149</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102.2</v>
      </c>
      <c r="Q33" s="119"/>
      <c r="R33" s="119"/>
      <c r="S33" s="119"/>
      <c r="T33" s="119"/>
      <c r="U33" s="119"/>
      <c r="V33" s="119"/>
      <c r="W33" s="119"/>
      <c r="X33" s="119"/>
      <c r="Y33" s="119"/>
      <c r="Z33" s="119"/>
      <c r="AA33" s="119"/>
      <c r="AB33" s="119"/>
      <c r="AC33" s="119"/>
      <c r="AD33" s="120"/>
      <c r="AE33" s="118">
        <f>データ!AI7</f>
        <v>103.8</v>
      </c>
      <c r="AF33" s="119"/>
      <c r="AG33" s="119"/>
      <c r="AH33" s="119"/>
      <c r="AI33" s="119"/>
      <c r="AJ33" s="119"/>
      <c r="AK33" s="119"/>
      <c r="AL33" s="119"/>
      <c r="AM33" s="119"/>
      <c r="AN33" s="119"/>
      <c r="AO33" s="119"/>
      <c r="AP33" s="119"/>
      <c r="AQ33" s="119"/>
      <c r="AR33" s="119"/>
      <c r="AS33" s="120"/>
      <c r="AT33" s="118">
        <f>データ!AJ7</f>
        <v>103.6</v>
      </c>
      <c r="AU33" s="119"/>
      <c r="AV33" s="119"/>
      <c r="AW33" s="119"/>
      <c r="AX33" s="119"/>
      <c r="AY33" s="119"/>
      <c r="AZ33" s="119"/>
      <c r="BA33" s="119"/>
      <c r="BB33" s="119"/>
      <c r="BC33" s="119"/>
      <c r="BD33" s="119"/>
      <c r="BE33" s="119"/>
      <c r="BF33" s="119"/>
      <c r="BG33" s="119"/>
      <c r="BH33" s="120"/>
      <c r="BI33" s="118">
        <f>データ!AK7</f>
        <v>102.9</v>
      </c>
      <c r="BJ33" s="119"/>
      <c r="BK33" s="119"/>
      <c r="BL33" s="119"/>
      <c r="BM33" s="119"/>
      <c r="BN33" s="119"/>
      <c r="BO33" s="119"/>
      <c r="BP33" s="119"/>
      <c r="BQ33" s="119"/>
      <c r="BR33" s="119"/>
      <c r="BS33" s="119"/>
      <c r="BT33" s="119"/>
      <c r="BU33" s="119"/>
      <c r="BV33" s="119"/>
      <c r="BW33" s="120"/>
      <c r="BX33" s="118">
        <f>データ!AL7</f>
        <v>101.6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101.2</v>
      </c>
      <c r="DE33" s="119"/>
      <c r="DF33" s="119"/>
      <c r="DG33" s="119"/>
      <c r="DH33" s="119"/>
      <c r="DI33" s="119"/>
      <c r="DJ33" s="119"/>
      <c r="DK33" s="119"/>
      <c r="DL33" s="119"/>
      <c r="DM33" s="119"/>
      <c r="DN33" s="119"/>
      <c r="DO33" s="119"/>
      <c r="DP33" s="119"/>
      <c r="DQ33" s="119"/>
      <c r="DR33" s="120"/>
      <c r="DS33" s="118">
        <f>データ!AT7</f>
        <v>103</v>
      </c>
      <c r="DT33" s="119"/>
      <c r="DU33" s="119"/>
      <c r="DV33" s="119"/>
      <c r="DW33" s="119"/>
      <c r="DX33" s="119"/>
      <c r="DY33" s="119"/>
      <c r="DZ33" s="119"/>
      <c r="EA33" s="119"/>
      <c r="EB33" s="119"/>
      <c r="EC33" s="119"/>
      <c r="ED33" s="119"/>
      <c r="EE33" s="119"/>
      <c r="EF33" s="119"/>
      <c r="EG33" s="120"/>
      <c r="EH33" s="118">
        <f>データ!AU7</f>
        <v>103.6</v>
      </c>
      <c r="EI33" s="119"/>
      <c r="EJ33" s="119"/>
      <c r="EK33" s="119"/>
      <c r="EL33" s="119"/>
      <c r="EM33" s="119"/>
      <c r="EN33" s="119"/>
      <c r="EO33" s="119"/>
      <c r="EP33" s="119"/>
      <c r="EQ33" s="119"/>
      <c r="ER33" s="119"/>
      <c r="ES33" s="119"/>
      <c r="ET33" s="119"/>
      <c r="EU33" s="119"/>
      <c r="EV33" s="120"/>
      <c r="EW33" s="118">
        <f>データ!AV7</f>
        <v>101.8</v>
      </c>
      <c r="EX33" s="119"/>
      <c r="EY33" s="119"/>
      <c r="EZ33" s="119"/>
      <c r="FA33" s="119"/>
      <c r="FB33" s="119"/>
      <c r="FC33" s="119"/>
      <c r="FD33" s="119"/>
      <c r="FE33" s="119"/>
      <c r="FF33" s="119"/>
      <c r="FG33" s="119"/>
      <c r="FH33" s="119"/>
      <c r="FI33" s="119"/>
      <c r="FJ33" s="119"/>
      <c r="FK33" s="120"/>
      <c r="FL33" s="118">
        <f>データ!AW7</f>
        <v>100.5</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11.9</v>
      </c>
      <c r="GS33" s="119"/>
      <c r="GT33" s="119"/>
      <c r="GU33" s="119"/>
      <c r="GV33" s="119"/>
      <c r="GW33" s="119"/>
      <c r="GX33" s="119"/>
      <c r="GY33" s="119"/>
      <c r="GZ33" s="119"/>
      <c r="HA33" s="119"/>
      <c r="HB33" s="119"/>
      <c r="HC33" s="119"/>
      <c r="HD33" s="119"/>
      <c r="HE33" s="119"/>
      <c r="HF33" s="120"/>
      <c r="HG33" s="118">
        <f>データ!BE7</f>
        <v>7.8</v>
      </c>
      <c r="HH33" s="119"/>
      <c r="HI33" s="119"/>
      <c r="HJ33" s="119"/>
      <c r="HK33" s="119"/>
      <c r="HL33" s="119"/>
      <c r="HM33" s="119"/>
      <c r="HN33" s="119"/>
      <c r="HO33" s="119"/>
      <c r="HP33" s="119"/>
      <c r="HQ33" s="119"/>
      <c r="HR33" s="119"/>
      <c r="HS33" s="119"/>
      <c r="HT33" s="119"/>
      <c r="HU33" s="120"/>
      <c r="HV33" s="118">
        <f>データ!BF7</f>
        <v>6.8</v>
      </c>
      <c r="HW33" s="119"/>
      <c r="HX33" s="119"/>
      <c r="HY33" s="119"/>
      <c r="HZ33" s="119"/>
      <c r="IA33" s="119"/>
      <c r="IB33" s="119"/>
      <c r="IC33" s="119"/>
      <c r="ID33" s="119"/>
      <c r="IE33" s="119"/>
      <c r="IF33" s="119"/>
      <c r="IG33" s="119"/>
      <c r="IH33" s="119"/>
      <c r="II33" s="119"/>
      <c r="IJ33" s="120"/>
      <c r="IK33" s="118">
        <f>データ!BG7</f>
        <v>6.6</v>
      </c>
      <c r="IL33" s="119"/>
      <c r="IM33" s="119"/>
      <c r="IN33" s="119"/>
      <c r="IO33" s="119"/>
      <c r="IP33" s="119"/>
      <c r="IQ33" s="119"/>
      <c r="IR33" s="119"/>
      <c r="IS33" s="119"/>
      <c r="IT33" s="119"/>
      <c r="IU33" s="119"/>
      <c r="IV33" s="119"/>
      <c r="IW33" s="119"/>
      <c r="IX33" s="119"/>
      <c r="IY33" s="120"/>
      <c r="IZ33" s="118">
        <f>データ!BH7</f>
        <v>7.6</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80.599999999999994</v>
      </c>
      <c r="KG33" s="119"/>
      <c r="KH33" s="119"/>
      <c r="KI33" s="119"/>
      <c r="KJ33" s="119"/>
      <c r="KK33" s="119"/>
      <c r="KL33" s="119"/>
      <c r="KM33" s="119"/>
      <c r="KN33" s="119"/>
      <c r="KO33" s="119"/>
      <c r="KP33" s="119"/>
      <c r="KQ33" s="119"/>
      <c r="KR33" s="119"/>
      <c r="KS33" s="119"/>
      <c r="KT33" s="120"/>
      <c r="KU33" s="118">
        <f>データ!BP7</f>
        <v>77.5</v>
      </c>
      <c r="KV33" s="119"/>
      <c r="KW33" s="119"/>
      <c r="KX33" s="119"/>
      <c r="KY33" s="119"/>
      <c r="KZ33" s="119"/>
      <c r="LA33" s="119"/>
      <c r="LB33" s="119"/>
      <c r="LC33" s="119"/>
      <c r="LD33" s="119"/>
      <c r="LE33" s="119"/>
      <c r="LF33" s="119"/>
      <c r="LG33" s="119"/>
      <c r="LH33" s="119"/>
      <c r="LI33" s="120"/>
      <c r="LJ33" s="118">
        <f>データ!BQ7</f>
        <v>74</v>
      </c>
      <c r="LK33" s="119"/>
      <c r="LL33" s="119"/>
      <c r="LM33" s="119"/>
      <c r="LN33" s="119"/>
      <c r="LO33" s="119"/>
      <c r="LP33" s="119"/>
      <c r="LQ33" s="119"/>
      <c r="LR33" s="119"/>
      <c r="LS33" s="119"/>
      <c r="LT33" s="119"/>
      <c r="LU33" s="119"/>
      <c r="LV33" s="119"/>
      <c r="LW33" s="119"/>
      <c r="LX33" s="120"/>
      <c r="LY33" s="118">
        <f>データ!BR7</f>
        <v>73.900000000000006</v>
      </c>
      <c r="LZ33" s="119"/>
      <c r="MA33" s="119"/>
      <c r="MB33" s="119"/>
      <c r="MC33" s="119"/>
      <c r="MD33" s="119"/>
      <c r="ME33" s="119"/>
      <c r="MF33" s="119"/>
      <c r="MG33" s="119"/>
      <c r="MH33" s="119"/>
      <c r="MI33" s="119"/>
      <c r="MJ33" s="119"/>
      <c r="MK33" s="119"/>
      <c r="ML33" s="119"/>
      <c r="MM33" s="120"/>
      <c r="MN33" s="118">
        <f>データ!BS7</f>
        <v>72.5</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52323</v>
      </c>
      <c r="Q55" s="123"/>
      <c r="R55" s="123"/>
      <c r="S55" s="123"/>
      <c r="T55" s="123"/>
      <c r="U55" s="123"/>
      <c r="V55" s="123"/>
      <c r="W55" s="123"/>
      <c r="X55" s="123"/>
      <c r="Y55" s="123"/>
      <c r="Z55" s="123"/>
      <c r="AA55" s="123"/>
      <c r="AB55" s="123"/>
      <c r="AC55" s="123"/>
      <c r="AD55" s="124"/>
      <c r="AE55" s="122">
        <f>データ!CA7</f>
        <v>57219</v>
      </c>
      <c r="AF55" s="123"/>
      <c r="AG55" s="123"/>
      <c r="AH55" s="123"/>
      <c r="AI55" s="123"/>
      <c r="AJ55" s="123"/>
      <c r="AK55" s="123"/>
      <c r="AL55" s="123"/>
      <c r="AM55" s="123"/>
      <c r="AN55" s="123"/>
      <c r="AO55" s="123"/>
      <c r="AP55" s="123"/>
      <c r="AQ55" s="123"/>
      <c r="AR55" s="123"/>
      <c r="AS55" s="124"/>
      <c r="AT55" s="122">
        <f>データ!CB7</f>
        <v>58979</v>
      </c>
      <c r="AU55" s="123"/>
      <c r="AV55" s="123"/>
      <c r="AW55" s="123"/>
      <c r="AX55" s="123"/>
      <c r="AY55" s="123"/>
      <c r="AZ55" s="123"/>
      <c r="BA55" s="123"/>
      <c r="BB55" s="123"/>
      <c r="BC55" s="123"/>
      <c r="BD55" s="123"/>
      <c r="BE55" s="123"/>
      <c r="BF55" s="123"/>
      <c r="BG55" s="123"/>
      <c r="BH55" s="124"/>
      <c r="BI55" s="122">
        <f>データ!CC7</f>
        <v>59313</v>
      </c>
      <c r="BJ55" s="123"/>
      <c r="BK55" s="123"/>
      <c r="BL55" s="123"/>
      <c r="BM55" s="123"/>
      <c r="BN55" s="123"/>
      <c r="BO55" s="123"/>
      <c r="BP55" s="123"/>
      <c r="BQ55" s="123"/>
      <c r="BR55" s="123"/>
      <c r="BS55" s="123"/>
      <c r="BT55" s="123"/>
      <c r="BU55" s="123"/>
      <c r="BV55" s="123"/>
      <c r="BW55" s="124"/>
      <c r="BX55" s="122">
        <f>データ!CD7</f>
        <v>60211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12867</v>
      </c>
      <c r="DE55" s="123"/>
      <c r="DF55" s="123"/>
      <c r="DG55" s="123"/>
      <c r="DH55" s="123"/>
      <c r="DI55" s="123"/>
      <c r="DJ55" s="123"/>
      <c r="DK55" s="123"/>
      <c r="DL55" s="123"/>
      <c r="DM55" s="123"/>
      <c r="DN55" s="123"/>
      <c r="DO55" s="123"/>
      <c r="DP55" s="123"/>
      <c r="DQ55" s="123"/>
      <c r="DR55" s="124"/>
      <c r="DS55" s="122">
        <f>データ!CL7</f>
        <v>13307</v>
      </c>
      <c r="DT55" s="123"/>
      <c r="DU55" s="123"/>
      <c r="DV55" s="123"/>
      <c r="DW55" s="123"/>
      <c r="DX55" s="123"/>
      <c r="DY55" s="123"/>
      <c r="DZ55" s="123"/>
      <c r="EA55" s="123"/>
      <c r="EB55" s="123"/>
      <c r="EC55" s="123"/>
      <c r="ED55" s="123"/>
      <c r="EE55" s="123"/>
      <c r="EF55" s="123"/>
      <c r="EG55" s="124"/>
      <c r="EH55" s="122">
        <f>データ!CM7</f>
        <v>13725</v>
      </c>
      <c r="EI55" s="123"/>
      <c r="EJ55" s="123"/>
      <c r="EK55" s="123"/>
      <c r="EL55" s="123"/>
      <c r="EM55" s="123"/>
      <c r="EN55" s="123"/>
      <c r="EO55" s="123"/>
      <c r="EP55" s="123"/>
      <c r="EQ55" s="123"/>
      <c r="ER55" s="123"/>
      <c r="ES55" s="123"/>
      <c r="ET55" s="123"/>
      <c r="EU55" s="123"/>
      <c r="EV55" s="124"/>
      <c r="EW55" s="122">
        <f>データ!CN7</f>
        <v>14014</v>
      </c>
      <c r="EX55" s="123"/>
      <c r="EY55" s="123"/>
      <c r="EZ55" s="123"/>
      <c r="FA55" s="123"/>
      <c r="FB55" s="123"/>
      <c r="FC55" s="123"/>
      <c r="FD55" s="123"/>
      <c r="FE55" s="123"/>
      <c r="FF55" s="123"/>
      <c r="FG55" s="123"/>
      <c r="FH55" s="123"/>
      <c r="FI55" s="123"/>
      <c r="FJ55" s="123"/>
      <c r="FK55" s="124"/>
      <c r="FL55" s="122">
        <f>データ!CO7</f>
        <v>15168</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51.4</v>
      </c>
      <c r="GS55" s="119"/>
      <c r="GT55" s="119"/>
      <c r="GU55" s="119"/>
      <c r="GV55" s="119"/>
      <c r="GW55" s="119"/>
      <c r="GX55" s="119"/>
      <c r="GY55" s="119"/>
      <c r="GZ55" s="119"/>
      <c r="HA55" s="119"/>
      <c r="HB55" s="119"/>
      <c r="HC55" s="119"/>
      <c r="HD55" s="119"/>
      <c r="HE55" s="119"/>
      <c r="HF55" s="120"/>
      <c r="HG55" s="118">
        <f>データ!CW7</f>
        <v>49.7</v>
      </c>
      <c r="HH55" s="119"/>
      <c r="HI55" s="119"/>
      <c r="HJ55" s="119"/>
      <c r="HK55" s="119"/>
      <c r="HL55" s="119"/>
      <c r="HM55" s="119"/>
      <c r="HN55" s="119"/>
      <c r="HO55" s="119"/>
      <c r="HP55" s="119"/>
      <c r="HQ55" s="119"/>
      <c r="HR55" s="119"/>
      <c r="HS55" s="119"/>
      <c r="HT55" s="119"/>
      <c r="HU55" s="120"/>
      <c r="HV55" s="118">
        <f>データ!CX7</f>
        <v>50.4</v>
      </c>
      <c r="HW55" s="119"/>
      <c r="HX55" s="119"/>
      <c r="HY55" s="119"/>
      <c r="HZ55" s="119"/>
      <c r="IA55" s="119"/>
      <c r="IB55" s="119"/>
      <c r="IC55" s="119"/>
      <c r="ID55" s="119"/>
      <c r="IE55" s="119"/>
      <c r="IF55" s="119"/>
      <c r="IG55" s="119"/>
      <c r="IH55" s="119"/>
      <c r="II55" s="119"/>
      <c r="IJ55" s="120"/>
      <c r="IK55" s="118">
        <f>データ!CY7</f>
        <v>51.7</v>
      </c>
      <c r="IL55" s="119"/>
      <c r="IM55" s="119"/>
      <c r="IN55" s="119"/>
      <c r="IO55" s="119"/>
      <c r="IP55" s="119"/>
      <c r="IQ55" s="119"/>
      <c r="IR55" s="119"/>
      <c r="IS55" s="119"/>
      <c r="IT55" s="119"/>
      <c r="IU55" s="119"/>
      <c r="IV55" s="119"/>
      <c r="IW55" s="119"/>
      <c r="IX55" s="119"/>
      <c r="IY55" s="120"/>
      <c r="IZ55" s="118">
        <f>データ!CZ7</f>
        <v>51.9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24.2</v>
      </c>
      <c r="KG55" s="119"/>
      <c r="KH55" s="119"/>
      <c r="KI55" s="119"/>
      <c r="KJ55" s="119"/>
      <c r="KK55" s="119"/>
      <c r="KL55" s="119"/>
      <c r="KM55" s="119"/>
      <c r="KN55" s="119"/>
      <c r="KO55" s="119"/>
      <c r="KP55" s="119"/>
      <c r="KQ55" s="119"/>
      <c r="KR55" s="119"/>
      <c r="KS55" s="119"/>
      <c r="KT55" s="120"/>
      <c r="KU55" s="118">
        <f>データ!DH7</f>
        <v>24.9</v>
      </c>
      <c r="KV55" s="119"/>
      <c r="KW55" s="119"/>
      <c r="KX55" s="119"/>
      <c r="KY55" s="119"/>
      <c r="KZ55" s="119"/>
      <c r="LA55" s="119"/>
      <c r="LB55" s="119"/>
      <c r="LC55" s="119"/>
      <c r="LD55" s="119"/>
      <c r="LE55" s="119"/>
      <c r="LF55" s="119"/>
      <c r="LG55" s="119"/>
      <c r="LH55" s="119"/>
      <c r="LI55" s="120"/>
      <c r="LJ55" s="118">
        <f>データ!DI7</f>
        <v>25.1</v>
      </c>
      <c r="LK55" s="119"/>
      <c r="LL55" s="119"/>
      <c r="LM55" s="119"/>
      <c r="LN55" s="119"/>
      <c r="LO55" s="119"/>
      <c r="LP55" s="119"/>
      <c r="LQ55" s="119"/>
      <c r="LR55" s="119"/>
      <c r="LS55" s="119"/>
      <c r="LT55" s="119"/>
      <c r="LU55" s="119"/>
      <c r="LV55" s="119"/>
      <c r="LW55" s="119"/>
      <c r="LX55" s="120"/>
      <c r="LY55" s="118">
        <f>データ!DJ7</f>
        <v>23.7</v>
      </c>
      <c r="LZ55" s="119"/>
      <c r="MA55" s="119"/>
      <c r="MB55" s="119"/>
      <c r="MC55" s="119"/>
      <c r="MD55" s="119"/>
      <c r="ME55" s="119"/>
      <c r="MF55" s="119"/>
      <c r="MG55" s="119"/>
      <c r="MH55" s="119"/>
      <c r="MI55" s="119"/>
      <c r="MJ55" s="119"/>
      <c r="MK55" s="119"/>
      <c r="ML55" s="119"/>
      <c r="MM55" s="120"/>
      <c r="MN55" s="118">
        <f>データ!DK7</f>
        <v>24.8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66.599999999999994</v>
      </c>
      <c r="V79" s="132"/>
      <c r="W79" s="132"/>
      <c r="X79" s="132"/>
      <c r="Y79" s="132"/>
      <c r="Z79" s="132"/>
      <c r="AA79" s="132"/>
      <c r="AB79" s="132"/>
      <c r="AC79" s="132"/>
      <c r="AD79" s="132"/>
      <c r="AE79" s="132"/>
      <c r="AF79" s="132"/>
      <c r="AG79" s="132"/>
      <c r="AH79" s="132"/>
      <c r="AI79" s="132"/>
      <c r="AJ79" s="132"/>
      <c r="AK79" s="132"/>
      <c r="AL79" s="132"/>
      <c r="AM79" s="132"/>
      <c r="AN79" s="132">
        <f>データ!DS7</f>
        <v>68.599999999999994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68.2</v>
      </c>
      <c r="BH79" s="132"/>
      <c r="BI79" s="132"/>
      <c r="BJ79" s="132"/>
      <c r="BK79" s="132"/>
      <c r="BL79" s="132"/>
      <c r="BM79" s="132"/>
      <c r="BN79" s="132"/>
      <c r="BO79" s="132"/>
      <c r="BP79" s="132"/>
      <c r="BQ79" s="132"/>
      <c r="BR79" s="132"/>
      <c r="BS79" s="132"/>
      <c r="BT79" s="132"/>
      <c r="BU79" s="132"/>
      <c r="BV79" s="132"/>
      <c r="BW79" s="132"/>
      <c r="BX79" s="132"/>
      <c r="BY79" s="132"/>
      <c r="BZ79" s="132">
        <f>データ!DU7</f>
        <v>70</v>
      </c>
      <c r="CA79" s="132"/>
      <c r="CB79" s="132"/>
      <c r="CC79" s="132"/>
      <c r="CD79" s="132"/>
      <c r="CE79" s="132"/>
      <c r="CF79" s="132"/>
      <c r="CG79" s="132"/>
      <c r="CH79" s="132"/>
      <c r="CI79" s="132"/>
      <c r="CJ79" s="132"/>
      <c r="CK79" s="132"/>
      <c r="CL79" s="132"/>
      <c r="CM79" s="132"/>
      <c r="CN79" s="132"/>
      <c r="CO79" s="132"/>
      <c r="CP79" s="132"/>
      <c r="CQ79" s="132"/>
      <c r="CR79" s="132"/>
      <c r="CS79" s="132">
        <f>データ!DV7</f>
        <v>72.8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76.099999999999994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77.8</v>
      </c>
      <c r="FI79" s="132"/>
      <c r="FJ79" s="132"/>
      <c r="FK79" s="132"/>
      <c r="FL79" s="132"/>
      <c r="FM79" s="132"/>
      <c r="FN79" s="132"/>
      <c r="FO79" s="132"/>
      <c r="FP79" s="132"/>
      <c r="FQ79" s="132"/>
      <c r="FR79" s="132"/>
      <c r="FS79" s="132"/>
      <c r="FT79" s="132"/>
      <c r="FU79" s="132"/>
      <c r="FV79" s="132"/>
      <c r="FW79" s="132"/>
      <c r="FX79" s="132"/>
      <c r="FY79" s="132"/>
      <c r="FZ79" s="132"/>
      <c r="GA79" s="132">
        <f>データ!EE7</f>
        <v>78.900000000000006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79.8</v>
      </c>
      <c r="GU79" s="132"/>
      <c r="GV79" s="132"/>
      <c r="GW79" s="132"/>
      <c r="GX79" s="132"/>
      <c r="GY79" s="132"/>
      <c r="GZ79" s="132"/>
      <c r="HA79" s="132"/>
      <c r="HB79" s="132"/>
      <c r="HC79" s="132"/>
      <c r="HD79" s="132"/>
      <c r="HE79" s="132"/>
      <c r="HF79" s="132"/>
      <c r="HG79" s="132"/>
      <c r="HH79" s="132"/>
      <c r="HI79" s="132"/>
      <c r="HJ79" s="132"/>
      <c r="HK79" s="132"/>
      <c r="HL79" s="132"/>
      <c r="HM79" s="132">
        <f>データ!EG7</f>
        <v>80.8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38014713</v>
      </c>
      <c r="JK79" s="127"/>
      <c r="JL79" s="127"/>
      <c r="JM79" s="127"/>
      <c r="JN79" s="127"/>
      <c r="JO79" s="127"/>
      <c r="JP79" s="127"/>
      <c r="JQ79" s="127"/>
      <c r="JR79" s="127"/>
      <c r="JS79" s="127"/>
      <c r="JT79" s="127"/>
      <c r="JU79" s="127"/>
      <c r="JV79" s="127"/>
      <c r="JW79" s="127"/>
      <c r="JX79" s="127"/>
      <c r="JY79" s="127"/>
      <c r="JZ79" s="127"/>
      <c r="KA79" s="127"/>
      <c r="KB79" s="127"/>
      <c r="KC79" s="127">
        <f>データ!EO7</f>
        <v>38369794</v>
      </c>
      <c r="KD79" s="127"/>
      <c r="KE79" s="127"/>
      <c r="KF79" s="127"/>
      <c r="KG79" s="127"/>
      <c r="KH79" s="127"/>
      <c r="KI79" s="127"/>
      <c r="KJ79" s="127"/>
      <c r="KK79" s="127"/>
      <c r="KL79" s="127"/>
      <c r="KM79" s="127"/>
      <c r="KN79" s="127"/>
      <c r="KO79" s="127"/>
      <c r="KP79" s="127"/>
      <c r="KQ79" s="127"/>
      <c r="KR79" s="127"/>
      <c r="KS79" s="127"/>
      <c r="KT79" s="127"/>
      <c r="KU79" s="127"/>
      <c r="KV79" s="127">
        <f>データ!EP7</f>
        <v>39870792</v>
      </c>
      <c r="KW79" s="127"/>
      <c r="KX79" s="127"/>
      <c r="KY79" s="127"/>
      <c r="KZ79" s="127"/>
      <c r="LA79" s="127"/>
      <c r="LB79" s="127"/>
      <c r="LC79" s="127"/>
      <c r="LD79" s="127"/>
      <c r="LE79" s="127"/>
      <c r="LF79" s="127"/>
      <c r="LG79" s="127"/>
      <c r="LH79" s="127"/>
      <c r="LI79" s="127"/>
      <c r="LJ79" s="127"/>
      <c r="LK79" s="127"/>
      <c r="LL79" s="127"/>
      <c r="LM79" s="127"/>
      <c r="LN79" s="127"/>
      <c r="LO79" s="127">
        <f>データ!EQ7</f>
        <v>40629597</v>
      </c>
      <c r="LP79" s="127"/>
      <c r="LQ79" s="127"/>
      <c r="LR79" s="127"/>
      <c r="LS79" s="127"/>
      <c r="LT79" s="127"/>
      <c r="LU79" s="127"/>
      <c r="LV79" s="127"/>
      <c r="LW79" s="127"/>
      <c r="LX79" s="127"/>
      <c r="LY79" s="127"/>
      <c r="LZ79" s="127"/>
      <c r="MA79" s="127"/>
      <c r="MB79" s="127"/>
      <c r="MC79" s="127"/>
      <c r="MD79" s="127"/>
      <c r="ME79" s="127"/>
      <c r="MF79" s="127"/>
      <c r="MG79" s="127"/>
      <c r="MH79" s="127">
        <f>データ!ER7</f>
        <v>40926780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BCFgIPLmvMpOFhWGVdJnQQvqnshAp4sECocnNQDKWTQhgmVWasa2i714oQURSFNtFEGWN/tb4GVrIqgINdwGg==" saltValue="IMIEOxnrYyzWTHCC8xDjO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120</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121</v>
      </c>
      <c r="BT5" s="61" t="s">
        <v>114</v>
      </c>
      <c r="BU5" s="61" t="s">
        <v>115</v>
      </c>
      <c r="BV5" s="61" t="s">
        <v>116</v>
      </c>
      <c r="BW5" s="61" t="s">
        <v>117</v>
      </c>
      <c r="BX5" s="61" t="s">
        <v>118</v>
      </c>
      <c r="BY5" s="61" t="s">
        <v>119</v>
      </c>
      <c r="BZ5" s="61" t="s">
        <v>120</v>
      </c>
      <c r="CA5" s="61" t="s">
        <v>110</v>
      </c>
      <c r="CB5" s="61" t="s">
        <v>111</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122</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123</v>
      </c>
      <c r="B6" s="62">
        <f>B8</f>
        <v>2017</v>
      </c>
      <c r="C6" s="62">
        <f t="shared" ref="C6:M6" si="2">C8</f>
        <v>232050</v>
      </c>
      <c r="D6" s="62">
        <f t="shared" si="2"/>
        <v>46</v>
      </c>
      <c r="E6" s="62">
        <f t="shared" si="2"/>
        <v>6</v>
      </c>
      <c r="F6" s="62">
        <f t="shared" si="2"/>
        <v>0</v>
      </c>
      <c r="G6" s="62">
        <f t="shared" si="2"/>
        <v>1</v>
      </c>
      <c r="H6" s="135" t="str">
        <f>IF(H8&lt;&gt;I8,H8,"")&amp;IF(I8&lt;&gt;J8,I8,"")&amp;"　"&amp;J8</f>
        <v>愛知県半田市　半田病院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27</v>
      </c>
      <c r="R6" s="62" t="str">
        <f t="shared" si="3"/>
        <v>対象</v>
      </c>
      <c r="S6" s="62" t="str">
        <f t="shared" si="3"/>
        <v>ド 透 I 未 訓 ガ</v>
      </c>
      <c r="T6" s="62" t="str">
        <f t="shared" si="3"/>
        <v>救 臨 が 災 地 輪</v>
      </c>
      <c r="U6" s="63">
        <f>U8</f>
        <v>119325</v>
      </c>
      <c r="V6" s="63">
        <f>V8</f>
        <v>37739</v>
      </c>
      <c r="W6" s="62" t="str">
        <f>W8</f>
        <v>非該当</v>
      </c>
      <c r="X6" s="62" t="str">
        <f t="shared" si="3"/>
        <v>７：１</v>
      </c>
      <c r="Y6" s="63">
        <f t="shared" si="3"/>
        <v>499</v>
      </c>
      <c r="Z6" s="63" t="str">
        <f t="shared" si="3"/>
        <v>-</v>
      </c>
      <c r="AA6" s="63" t="str">
        <f t="shared" si="3"/>
        <v>-</v>
      </c>
      <c r="AB6" s="63" t="str">
        <f t="shared" si="3"/>
        <v>-</v>
      </c>
      <c r="AC6" s="63" t="str">
        <f t="shared" si="3"/>
        <v>-</v>
      </c>
      <c r="AD6" s="63">
        <f t="shared" si="3"/>
        <v>499</v>
      </c>
      <c r="AE6" s="63">
        <f t="shared" si="3"/>
        <v>499</v>
      </c>
      <c r="AF6" s="63" t="str">
        <f t="shared" si="3"/>
        <v>-</v>
      </c>
      <c r="AG6" s="63">
        <f t="shared" si="3"/>
        <v>499</v>
      </c>
      <c r="AH6" s="64">
        <f>IF(AH8="-",NA(),AH8)</f>
        <v>102.2</v>
      </c>
      <c r="AI6" s="64">
        <f t="shared" ref="AI6:AQ6" si="4">IF(AI8="-",NA(),AI8)</f>
        <v>103.8</v>
      </c>
      <c r="AJ6" s="64">
        <f t="shared" si="4"/>
        <v>103.6</v>
      </c>
      <c r="AK6" s="64">
        <f t="shared" si="4"/>
        <v>102.9</v>
      </c>
      <c r="AL6" s="64">
        <f t="shared" si="4"/>
        <v>101.6</v>
      </c>
      <c r="AM6" s="64">
        <f t="shared" si="4"/>
        <v>100.4</v>
      </c>
      <c r="AN6" s="64">
        <f t="shared" si="4"/>
        <v>99.7</v>
      </c>
      <c r="AO6" s="64">
        <f t="shared" si="4"/>
        <v>98.8</v>
      </c>
      <c r="AP6" s="64">
        <f t="shared" si="4"/>
        <v>98.5</v>
      </c>
      <c r="AQ6" s="64">
        <f t="shared" si="4"/>
        <v>98.7</v>
      </c>
      <c r="AR6" s="64" t="str">
        <f>IF(AR8="-","【-】","【"&amp;SUBSTITUTE(TEXT(AR8,"#,##0.0"),"-","△")&amp;"】")</f>
        <v>【98.5】</v>
      </c>
      <c r="AS6" s="64">
        <f>IF(AS8="-",NA(),AS8)</f>
        <v>101.2</v>
      </c>
      <c r="AT6" s="64">
        <f t="shared" ref="AT6:BB6" si="5">IF(AT8="-",NA(),AT8)</f>
        <v>103</v>
      </c>
      <c r="AU6" s="64">
        <f t="shared" si="5"/>
        <v>103.6</v>
      </c>
      <c r="AV6" s="64">
        <f t="shared" si="5"/>
        <v>101.8</v>
      </c>
      <c r="AW6" s="64">
        <f t="shared" si="5"/>
        <v>100.5</v>
      </c>
      <c r="AX6" s="64">
        <f t="shared" si="5"/>
        <v>95.4</v>
      </c>
      <c r="AY6" s="64">
        <f t="shared" si="5"/>
        <v>93.6</v>
      </c>
      <c r="AZ6" s="64">
        <f t="shared" si="5"/>
        <v>91.8</v>
      </c>
      <c r="BA6" s="64">
        <f t="shared" si="5"/>
        <v>91.6</v>
      </c>
      <c r="BB6" s="64">
        <f t="shared" si="5"/>
        <v>92.1</v>
      </c>
      <c r="BC6" s="64" t="str">
        <f>IF(BC8="-","【-】","【"&amp;SUBSTITUTE(TEXT(BC8,"#,##0.0"),"-","△")&amp;"】")</f>
        <v>【89.7】</v>
      </c>
      <c r="BD6" s="64">
        <f>IF(BD8="-",NA(),BD8)</f>
        <v>11.9</v>
      </c>
      <c r="BE6" s="64">
        <f t="shared" ref="BE6:BM6" si="6">IF(BE8="-",NA(),BE8)</f>
        <v>7.8</v>
      </c>
      <c r="BF6" s="64">
        <f t="shared" si="6"/>
        <v>6.8</v>
      </c>
      <c r="BG6" s="64">
        <f t="shared" si="6"/>
        <v>6.6</v>
      </c>
      <c r="BH6" s="64">
        <f t="shared" si="6"/>
        <v>7.6</v>
      </c>
      <c r="BI6" s="64">
        <f t="shared" si="6"/>
        <v>52.1</v>
      </c>
      <c r="BJ6" s="64">
        <f t="shared" si="6"/>
        <v>45.6</v>
      </c>
      <c r="BK6" s="64">
        <f t="shared" si="6"/>
        <v>38.1</v>
      </c>
      <c r="BL6" s="64">
        <f t="shared" si="6"/>
        <v>42.9</v>
      </c>
      <c r="BM6" s="64">
        <f t="shared" si="6"/>
        <v>40.200000000000003</v>
      </c>
      <c r="BN6" s="64" t="str">
        <f>IF(BN8="-","【-】","【"&amp;SUBSTITUTE(TEXT(BN8,"#,##0.0"),"-","△")&amp;"】")</f>
        <v>【64.7】</v>
      </c>
      <c r="BO6" s="64">
        <f>IF(BO8="-",NA(),BO8)</f>
        <v>80.599999999999994</v>
      </c>
      <c r="BP6" s="64">
        <f t="shared" ref="BP6:BX6" si="7">IF(BP8="-",NA(),BP8)</f>
        <v>77.5</v>
      </c>
      <c r="BQ6" s="64">
        <f t="shared" si="7"/>
        <v>74</v>
      </c>
      <c r="BR6" s="64">
        <f t="shared" si="7"/>
        <v>73.900000000000006</v>
      </c>
      <c r="BS6" s="64">
        <f t="shared" si="7"/>
        <v>72.5</v>
      </c>
      <c r="BT6" s="64">
        <f t="shared" si="7"/>
        <v>76</v>
      </c>
      <c r="BU6" s="64">
        <f t="shared" si="7"/>
        <v>76.099999999999994</v>
      </c>
      <c r="BV6" s="64">
        <f t="shared" si="7"/>
        <v>75.7</v>
      </c>
      <c r="BW6" s="64">
        <f t="shared" si="7"/>
        <v>76.099999999999994</v>
      </c>
      <c r="BX6" s="64">
        <f t="shared" si="7"/>
        <v>77</v>
      </c>
      <c r="BY6" s="64" t="str">
        <f>IF(BY8="-","【-】","【"&amp;SUBSTITUTE(TEXT(BY8,"#,##0.0"),"-","△")&amp;"】")</f>
        <v>【74.8】</v>
      </c>
      <c r="BZ6" s="65">
        <f>IF(BZ8="-",NA(),BZ8)</f>
        <v>52323</v>
      </c>
      <c r="CA6" s="65">
        <f t="shared" ref="CA6:CI6" si="8">IF(CA8="-",NA(),CA8)</f>
        <v>57219</v>
      </c>
      <c r="CB6" s="65">
        <f t="shared" si="8"/>
        <v>58979</v>
      </c>
      <c r="CC6" s="65">
        <f t="shared" si="8"/>
        <v>59313</v>
      </c>
      <c r="CD6" s="65">
        <f t="shared" si="8"/>
        <v>60211</v>
      </c>
      <c r="CE6" s="65">
        <f t="shared" si="8"/>
        <v>51813</v>
      </c>
      <c r="CF6" s="65">
        <f t="shared" si="8"/>
        <v>53447</v>
      </c>
      <c r="CG6" s="65">
        <f t="shared" si="8"/>
        <v>54464</v>
      </c>
      <c r="CH6" s="65">
        <f t="shared" si="8"/>
        <v>55265</v>
      </c>
      <c r="CI6" s="65">
        <f t="shared" si="8"/>
        <v>56892</v>
      </c>
      <c r="CJ6" s="64" t="str">
        <f>IF(CJ8="-","【-】","【"&amp;SUBSTITUTE(TEXT(CJ8,"#,##0"),"-","△")&amp;"】")</f>
        <v>【50,718】</v>
      </c>
      <c r="CK6" s="65">
        <f>IF(CK8="-",NA(),CK8)</f>
        <v>12867</v>
      </c>
      <c r="CL6" s="65">
        <f t="shared" ref="CL6:CT6" si="9">IF(CL8="-",NA(),CL8)</f>
        <v>13307</v>
      </c>
      <c r="CM6" s="65">
        <f t="shared" si="9"/>
        <v>13725</v>
      </c>
      <c r="CN6" s="65">
        <f t="shared" si="9"/>
        <v>14014</v>
      </c>
      <c r="CO6" s="65">
        <f t="shared" si="9"/>
        <v>15168</v>
      </c>
      <c r="CP6" s="65">
        <f t="shared" si="9"/>
        <v>12424</v>
      </c>
      <c r="CQ6" s="65">
        <f t="shared" si="9"/>
        <v>13027</v>
      </c>
      <c r="CR6" s="65">
        <f t="shared" si="9"/>
        <v>13969</v>
      </c>
      <c r="CS6" s="65">
        <f t="shared" si="9"/>
        <v>14455</v>
      </c>
      <c r="CT6" s="65">
        <f t="shared" si="9"/>
        <v>15171</v>
      </c>
      <c r="CU6" s="64" t="str">
        <f>IF(CU8="-","【-】","【"&amp;SUBSTITUTE(TEXT(CU8,"#,##0"),"-","△")&amp;"】")</f>
        <v>【14,202】</v>
      </c>
      <c r="CV6" s="64">
        <f>IF(CV8="-",NA(),CV8)</f>
        <v>51.4</v>
      </c>
      <c r="CW6" s="64">
        <f t="shared" ref="CW6:DE6" si="10">IF(CW8="-",NA(),CW8)</f>
        <v>49.7</v>
      </c>
      <c r="CX6" s="64">
        <f t="shared" si="10"/>
        <v>50.4</v>
      </c>
      <c r="CY6" s="64">
        <f t="shared" si="10"/>
        <v>51.7</v>
      </c>
      <c r="CZ6" s="64">
        <f t="shared" si="10"/>
        <v>51.9</v>
      </c>
      <c r="DA6" s="64">
        <f t="shared" si="10"/>
        <v>52.5</v>
      </c>
      <c r="DB6" s="64">
        <f t="shared" si="10"/>
        <v>52.6</v>
      </c>
      <c r="DC6" s="64">
        <f t="shared" si="10"/>
        <v>53.2</v>
      </c>
      <c r="DD6" s="64">
        <f t="shared" si="10"/>
        <v>54.1</v>
      </c>
      <c r="DE6" s="64">
        <f t="shared" si="10"/>
        <v>53.8</v>
      </c>
      <c r="DF6" s="64" t="str">
        <f>IF(DF8="-","【-】","【"&amp;SUBSTITUTE(TEXT(DF8,"#,##0.0"),"-","△")&amp;"】")</f>
        <v>【55.0】</v>
      </c>
      <c r="DG6" s="64">
        <f>IF(DG8="-",NA(),DG8)</f>
        <v>24.2</v>
      </c>
      <c r="DH6" s="64">
        <f t="shared" ref="DH6:DP6" si="11">IF(DH8="-",NA(),DH8)</f>
        <v>24.9</v>
      </c>
      <c r="DI6" s="64">
        <f t="shared" si="11"/>
        <v>25.1</v>
      </c>
      <c r="DJ6" s="64">
        <f t="shared" si="11"/>
        <v>23.7</v>
      </c>
      <c r="DK6" s="64">
        <f t="shared" si="11"/>
        <v>24.8</v>
      </c>
      <c r="DL6" s="64">
        <f t="shared" si="11"/>
        <v>24.3</v>
      </c>
      <c r="DM6" s="64">
        <f t="shared" si="11"/>
        <v>24.2</v>
      </c>
      <c r="DN6" s="64">
        <f t="shared" si="11"/>
        <v>25.3</v>
      </c>
      <c r="DO6" s="64">
        <f t="shared" si="11"/>
        <v>25.2</v>
      </c>
      <c r="DP6" s="64">
        <f t="shared" si="11"/>
        <v>25.4</v>
      </c>
      <c r="DQ6" s="64" t="str">
        <f>IF(DQ8="-","【-】","【"&amp;SUBSTITUTE(TEXT(DQ8,"#,##0.0"),"-","△")&amp;"】")</f>
        <v>【24.3】</v>
      </c>
      <c r="DR6" s="64">
        <f>IF(DR8="-",NA(),DR8)</f>
        <v>66.599999999999994</v>
      </c>
      <c r="DS6" s="64">
        <f t="shared" ref="DS6:EA6" si="12">IF(DS8="-",NA(),DS8)</f>
        <v>68.599999999999994</v>
      </c>
      <c r="DT6" s="64">
        <f t="shared" si="12"/>
        <v>68.2</v>
      </c>
      <c r="DU6" s="64">
        <f t="shared" si="12"/>
        <v>70</v>
      </c>
      <c r="DV6" s="64">
        <f t="shared" si="12"/>
        <v>72.8</v>
      </c>
      <c r="DW6" s="64">
        <f t="shared" si="12"/>
        <v>47.3</v>
      </c>
      <c r="DX6" s="64">
        <f t="shared" si="12"/>
        <v>48.4</v>
      </c>
      <c r="DY6" s="64">
        <f t="shared" si="12"/>
        <v>48.7</v>
      </c>
      <c r="DZ6" s="64">
        <f t="shared" si="12"/>
        <v>52.5</v>
      </c>
      <c r="EA6" s="64">
        <f t="shared" si="12"/>
        <v>52.7</v>
      </c>
      <c r="EB6" s="64" t="str">
        <f>IF(EB8="-","【-】","【"&amp;SUBSTITUTE(TEXT(EB8,"#,##0.0"),"-","△")&amp;"】")</f>
        <v>【51.6】</v>
      </c>
      <c r="EC6" s="64">
        <f>IF(EC8="-",NA(),EC8)</f>
        <v>76.099999999999994</v>
      </c>
      <c r="ED6" s="64">
        <f t="shared" ref="ED6:EL6" si="13">IF(ED8="-",NA(),ED8)</f>
        <v>77.8</v>
      </c>
      <c r="EE6" s="64">
        <f t="shared" si="13"/>
        <v>78.900000000000006</v>
      </c>
      <c r="EF6" s="64">
        <f t="shared" si="13"/>
        <v>79.8</v>
      </c>
      <c r="EG6" s="64">
        <f t="shared" si="13"/>
        <v>80.8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38014713</v>
      </c>
      <c r="EO6" s="65">
        <f t="shared" ref="EO6:EW6" si="14">IF(EO8="-",NA(),EO8)</f>
        <v>38369794</v>
      </c>
      <c r="EP6" s="65">
        <f t="shared" si="14"/>
        <v>39870792</v>
      </c>
      <c r="EQ6" s="65">
        <f t="shared" si="14"/>
        <v>40629597</v>
      </c>
      <c r="ER6" s="65">
        <f t="shared" si="14"/>
        <v>40926780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124</v>
      </c>
      <c r="B7" s="62">
        <f t="shared" ref="B7:AG7" si="15">B8</f>
        <v>2017</v>
      </c>
      <c r="C7" s="62">
        <f t="shared" si="15"/>
        <v>232050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27</v>
      </c>
      <c r="R7" s="62" t="str">
        <f t="shared" si="15"/>
        <v>対象</v>
      </c>
      <c r="S7" s="62" t="str">
        <f t="shared" si="15"/>
        <v>ド 透 I 未 訓 ガ</v>
      </c>
      <c r="T7" s="62" t="str">
        <f t="shared" si="15"/>
        <v>救 臨 が 災 地 輪</v>
      </c>
      <c r="U7" s="63">
        <f>U8</f>
        <v>119325</v>
      </c>
      <c r="V7" s="63">
        <f>V8</f>
        <v>37739</v>
      </c>
      <c r="W7" s="62" t="str">
        <f>W8</f>
        <v>非該当</v>
      </c>
      <c r="X7" s="62" t="str">
        <f t="shared" si="15"/>
        <v>７：１</v>
      </c>
      <c r="Y7" s="63">
        <f t="shared" si="15"/>
        <v>499</v>
      </c>
      <c r="Z7" s="63" t="str">
        <f t="shared" si="15"/>
        <v>-</v>
      </c>
      <c r="AA7" s="63" t="str">
        <f t="shared" si="15"/>
        <v>-</v>
      </c>
      <c r="AB7" s="63" t="str">
        <f t="shared" si="15"/>
        <v>-</v>
      </c>
      <c r="AC7" s="63" t="str">
        <f t="shared" si="15"/>
        <v>-</v>
      </c>
      <c r="AD7" s="63">
        <f t="shared" si="15"/>
        <v>499</v>
      </c>
      <c r="AE7" s="63">
        <f t="shared" si="15"/>
        <v>499</v>
      </c>
      <c r="AF7" s="63" t="str">
        <f t="shared" si="15"/>
        <v>-</v>
      </c>
      <c r="AG7" s="63">
        <f t="shared" si="15"/>
        <v>499</v>
      </c>
      <c r="AH7" s="64">
        <f>AH8</f>
        <v>102.2</v>
      </c>
      <c r="AI7" s="64">
        <f t="shared" ref="AI7:AQ7" si="16">AI8</f>
        <v>103.8</v>
      </c>
      <c r="AJ7" s="64">
        <f t="shared" si="16"/>
        <v>103.6</v>
      </c>
      <c r="AK7" s="64">
        <f t="shared" si="16"/>
        <v>102.9</v>
      </c>
      <c r="AL7" s="64">
        <f t="shared" si="16"/>
        <v>101.6</v>
      </c>
      <c r="AM7" s="64">
        <f t="shared" si="16"/>
        <v>100.4</v>
      </c>
      <c r="AN7" s="64">
        <f t="shared" si="16"/>
        <v>99.7</v>
      </c>
      <c r="AO7" s="64">
        <f t="shared" si="16"/>
        <v>98.8</v>
      </c>
      <c r="AP7" s="64">
        <f t="shared" si="16"/>
        <v>98.5</v>
      </c>
      <c r="AQ7" s="64">
        <f t="shared" si="16"/>
        <v>98.7</v>
      </c>
      <c r="AR7" s="64"/>
      <c r="AS7" s="64">
        <f>AS8</f>
        <v>101.2</v>
      </c>
      <c r="AT7" s="64">
        <f t="shared" ref="AT7:BB7" si="17">AT8</f>
        <v>103</v>
      </c>
      <c r="AU7" s="64">
        <f t="shared" si="17"/>
        <v>103.6</v>
      </c>
      <c r="AV7" s="64">
        <f t="shared" si="17"/>
        <v>101.8</v>
      </c>
      <c r="AW7" s="64">
        <f t="shared" si="17"/>
        <v>100.5</v>
      </c>
      <c r="AX7" s="64">
        <f t="shared" si="17"/>
        <v>95.4</v>
      </c>
      <c r="AY7" s="64">
        <f t="shared" si="17"/>
        <v>93.6</v>
      </c>
      <c r="AZ7" s="64">
        <f t="shared" si="17"/>
        <v>91.8</v>
      </c>
      <c r="BA7" s="64">
        <f t="shared" si="17"/>
        <v>91.6</v>
      </c>
      <c r="BB7" s="64">
        <f t="shared" si="17"/>
        <v>92.1</v>
      </c>
      <c r="BC7" s="64"/>
      <c r="BD7" s="64">
        <f>BD8</f>
        <v>11.9</v>
      </c>
      <c r="BE7" s="64">
        <f t="shared" ref="BE7:BM7" si="18">BE8</f>
        <v>7.8</v>
      </c>
      <c r="BF7" s="64">
        <f t="shared" si="18"/>
        <v>6.8</v>
      </c>
      <c r="BG7" s="64">
        <f t="shared" si="18"/>
        <v>6.6</v>
      </c>
      <c r="BH7" s="64">
        <f t="shared" si="18"/>
        <v>7.6</v>
      </c>
      <c r="BI7" s="64">
        <f t="shared" si="18"/>
        <v>52.1</v>
      </c>
      <c r="BJ7" s="64">
        <f t="shared" si="18"/>
        <v>45.6</v>
      </c>
      <c r="BK7" s="64">
        <f t="shared" si="18"/>
        <v>38.1</v>
      </c>
      <c r="BL7" s="64">
        <f t="shared" si="18"/>
        <v>42.9</v>
      </c>
      <c r="BM7" s="64">
        <f t="shared" si="18"/>
        <v>40.200000000000003</v>
      </c>
      <c r="BN7" s="64"/>
      <c r="BO7" s="64">
        <f>BO8</f>
        <v>80.599999999999994</v>
      </c>
      <c r="BP7" s="64">
        <f t="shared" ref="BP7:BX7" si="19">BP8</f>
        <v>77.5</v>
      </c>
      <c r="BQ7" s="64">
        <f t="shared" si="19"/>
        <v>74</v>
      </c>
      <c r="BR7" s="64">
        <f t="shared" si="19"/>
        <v>73.900000000000006</v>
      </c>
      <c r="BS7" s="64">
        <f t="shared" si="19"/>
        <v>72.5</v>
      </c>
      <c r="BT7" s="64">
        <f t="shared" si="19"/>
        <v>76</v>
      </c>
      <c r="BU7" s="64">
        <f t="shared" si="19"/>
        <v>76.099999999999994</v>
      </c>
      <c r="BV7" s="64">
        <f t="shared" si="19"/>
        <v>75.7</v>
      </c>
      <c r="BW7" s="64">
        <f t="shared" si="19"/>
        <v>76.099999999999994</v>
      </c>
      <c r="BX7" s="64">
        <f t="shared" si="19"/>
        <v>77</v>
      </c>
      <c r="BY7" s="64"/>
      <c r="BZ7" s="65">
        <f>BZ8</f>
        <v>52323</v>
      </c>
      <c r="CA7" s="65">
        <f t="shared" ref="CA7:CI7" si="20">CA8</f>
        <v>57219</v>
      </c>
      <c r="CB7" s="65">
        <f t="shared" si="20"/>
        <v>58979</v>
      </c>
      <c r="CC7" s="65">
        <f t="shared" si="20"/>
        <v>59313</v>
      </c>
      <c r="CD7" s="65">
        <f t="shared" si="20"/>
        <v>60211</v>
      </c>
      <c r="CE7" s="65">
        <f t="shared" si="20"/>
        <v>51813</v>
      </c>
      <c r="CF7" s="65">
        <f t="shared" si="20"/>
        <v>53447</v>
      </c>
      <c r="CG7" s="65">
        <f t="shared" si="20"/>
        <v>54464</v>
      </c>
      <c r="CH7" s="65">
        <f t="shared" si="20"/>
        <v>55265</v>
      </c>
      <c r="CI7" s="65">
        <f t="shared" si="20"/>
        <v>56892</v>
      </c>
      <c r="CJ7" s="64"/>
      <c r="CK7" s="65">
        <f>CK8</f>
        <v>12867</v>
      </c>
      <c r="CL7" s="65">
        <f t="shared" ref="CL7:CT7" si="21">CL8</f>
        <v>13307</v>
      </c>
      <c r="CM7" s="65">
        <f t="shared" si="21"/>
        <v>13725</v>
      </c>
      <c r="CN7" s="65">
        <f t="shared" si="21"/>
        <v>14014</v>
      </c>
      <c r="CO7" s="65">
        <f t="shared" si="21"/>
        <v>15168</v>
      </c>
      <c r="CP7" s="65">
        <f t="shared" si="21"/>
        <v>12424</v>
      </c>
      <c r="CQ7" s="65">
        <f t="shared" si="21"/>
        <v>13027</v>
      </c>
      <c r="CR7" s="65">
        <f t="shared" si="21"/>
        <v>13969</v>
      </c>
      <c r="CS7" s="65">
        <f t="shared" si="21"/>
        <v>14455</v>
      </c>
      <c r="CT7" s="65">
        <f t="shared" si="21"/>
        <v>15171</v>
      </c>
      <c r="CU7" s="64"/>
      <c r="CV7" s="64">
        <f>CV8</f>
        <v>51.4</v>
      </c>
      <c r="CW7" s="64">
        <f t="shared" ref="CW7:DE7" si="22">CW8</f>
        <v>49.7</v>
      </c>
      <c r="CX7" s="64">
        <f t="shared" si="22"/>
        <v>50.4</v>
      </c>
      <c r="CY7" s="64">
        <f t="shared" si="22"/>
        <v>51.7</v>
      </c>
      <c r="CZ7" s="64">
        <f t="shared" si="22"/>
        <v>51.9</v>
      </c>
      <c r="DA7" s="64">
        <f t="shared" si="22"/>
        <v>52.5</v>
      </c>
      <c r="DB7" s="64">
        <f t="shared" si="22"/>
        <v>52.6</v>
      </c>
      <c r="DC7" s="64">
        <f t="shared" si="22"/>
        <v>53.2</v>
      </c>
      <c r="DD7" s="64">
        <f t="shared" si="22"/>
        <v>54.1</v>
      </c>
      <c r="DE7" s="64">
        <f t="shared" si="22"/>
        <v>53.8</v>
      </c>
      <c r="DF7" s="64"/>
      <c r="DG7" s="64">
        <f>DG8</f>
        <v>24.2</v>
      </c>
      <c r="DH7" s="64">
        <f t="shared" ref="DH7:DP7" si="23">DH8</f>
        <v>24.9</v>
      </c>
      <c r="DI7" s="64">
        <f t="shared" si="23"/>
        <v>25.1</v>
      </c>
      <c r="DJ7" s="64">
        <f t="shared" si="23"/>
        <v>23.7</v>
      </c>
      <c r="DK7" s="64">
        <f t="shared" si="23"/>
        <v>24.8</v>
      </c>
      <c r="DL7" s="64">
        <f t="shared" si="23"/>
        <v>24.3</v>
      </c>
      <c r="DM7" s="64">
        <f t="shared" si="23"/>
        <v>24.2</v>
      </c>
      <c r="DN7" s="64">
        <f t="shared" si="23"/>
        <v>25.3</v>
      </c>
      <c r="DO7" s="64">
        <f t="shared" si="23"/>
        <v>25.2</v>
      </c>
      <c r="DP7" s="64">
        <f t="shared" si="23"/>
        <v>25.4</v>
      </c>
      <c r="DQ7" s="64"/>
      <c r="DR7" s="64">
        <f>DR8</f>
        <v>66.599999999999994</v>
      </c>
      <c r="DS7" s="64">
        <f t="shared" ref="DS7:EA7" si="24">DS8</f>
        <v>68.599999999999994</v>
      </c>
      <c r="DT7" s="64">
        <f t="shared" si="24"/>
        <v>68.2</v>
      </c>
      <c r="DU7" s="64">
        <f t="shared" si="24"/>
        <v>70</v>
      </c>
      <c r="DV7" s="64">
        <f t="shared" si="24"/>
        <v>72.8</v>
      </c>
      <c r="DW7" s="64">
        <f t="shared" si="24"/>
        <v>47.3</v>
      </c>
      <c r="DX7" s="64">
        <f t="shared" si="24"/>
        <v>48.4</v>
      </c>
      <c r="DY7" s="64">
        <f t="shared" si="24"/>
        <v>48.7</v>
      </c>
      <c r="DZ7" s="64">
        <f t="shared" si="24"/>
        <v>52.5</v>
      </c>
      <c r="EA7" s="64">
        <f t="shared" si="24"/>
        <v>52.7</v>
      </c>
      <c r="EB7" s="64"/>
      <c r="EC7" s="64">
        <f>EC8</f>
        <v>76.099999999999994</v>
      </c>
      <c r="ED7" s="64">
        <f t="shared" ref="ED7:EL7" si="25">ED8</f>
        <v>77.8</v>
      </c>
      <c r="EE7" s="64">
        <f t="shared" si="25"/>
        <v>78.900000000000006</v>
      </c>
      <c r="EF7" s="64">
        <f t="shared" si="25"/>
        <v>79.8</v>
      </c>
      <c r="EG7" s="64">
        <f t="shared" si="25"/>
        <v>80.8</v>
      </c>
      <c r="EH7" s="64">
        <f t="shared" si="25"/>
        <v>60</v>
      </c>
      <c r="EI7" s="64">
        <f t="shared" si="25"/>
        <v>62.3</v>
      </c>
      <c r="EJ7" s="64">
        <f t="shared" si="25"/>
        <v>61.7</v>
      </c>
      <c r="EK7" s="64">
        <f t="shared" si="25"/>
        <v>66.099999999999994</v>
      </c>
      <c r="EL7" s="64">
        <f t="shared" si="25"/>
        <v>68.400000000000006</v>
      </c>
      <c r="EM7" s="64"/>
      <c r="EN7" s="65">
        <f>EN8</f>
        <v>38014713</v>
      </c>
      <c r="EO7" s="65">
        <f t="shared" ref="EO7:EW7" si="26">EO8</f>
        <v>38369794</v>
      </c>
      <c r="EP7" s="65">
        <f t="shared" si="26"/>
        <v>39870792</v>
      </c>
      <c r="EQ7" s="65">
        <f t="shared" si="26"/>
        <v>40629597</v>
      </c>
      <c r="ER7" s="65">
        <f t="shared" si="26"/>
        <v>40926780</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232050</v>
      </c>
      <c r="D8" s="67">
        <v>46</v>
      </c>
      <c r="E8" s="67">
        <v>6</v>
      </c>
      <c r="F8" s="67">
        <v>0</v>
      </c>
      <c r="G8" s="67">
        <v>1</v>
      </c>
      <c r="H8" s="67" t="s">
        <v>125</v>
      </c>
      <c r="I8" s="67" t="s">
        <v>126</v>
      </c>
      <c r="J8" s="67" t="s">
        <v>127</v>
      </c>
      <c r="K8" s="67" t="s">
        <v>128</v>
      </c>
      <c r="L8" s="67" t="s">
        <v>129</v>
      </c>
      <c r="M8" s="67" t="s">
        <v>130</v>
      </c>
      <c r="N8" s="67" t="s">
        <v>131</v>
      </c>
      <c r="O8" s="67" t="s">
        <v>132</v>
      </c>
      <c r="P8" s="67" t="s">
        <v>133</v>
      </c>
      <c r="Q8" s="68">
        <v>27</v>
      </c>
      <c r="R8" s="67" t="s">
        <v>134</v>
      </c>
      <c r="S8" s="67" t="s">
        <v>135</v>
      </c>
      <c r="T8" s="67" t="s">
        <v>136</v>
      </c>
      <c r="U8" s="68">
        <v>119325</v>
      </c>
      <c r="V8" s="68">
        <v>37739</v>
      </c>
      <c r="W8" s="67" t="s">
        <v>137</v>
      </c>
      <c r="X8" s="69" t="s">
        <v>138</v>
      </c>
      <c r="Y8" s="68">
        <v>499</v>
      </c>
      <c r="Z8" s="68" t="s">
        <v>139</v>
      </c>
      <c r="AA8" s="68" t="s">
        <v>139</v>
      </c>
      <c r="AB8" s="68" t="s">
        <v>139</v>
      </c>
      <c r="AC8" s="68" t="s">
        <v>139</v>
      </c>
      <c r="AD8" s="68">
        <v>499</v>
      </c>
      <c r="AE8" s="68">
        <v>499</v>
      </c>
      <c r="AF8" s="68" t="s">
        <v>139</v>
      </c>
      <c r="AG8" s="68">
        <v>499</v>
      </c>
      <c r="AH8" s="70">
        <v>102.2</v>
      </c>
      <c r="AI8" s="70">
        <v>103.8</v>
      </c>
      <c r="AJ8" s="70">
        <v>103.6</v>
      </c>
      <c r="AK8" s="70">
        <v>102.9</v>
      </c>
      <c r="AL8" s="70">
        <v>101.6</v>
      </c>
      <c r="AM8" s="70">
        <v>100.4</v>
      </c>
      <c r="AN8" s="70">
        <v>99.7</v>
      </c>
      <c r="AO8" s="70">
        <v>98.8</v>
      </c>
      <c r="AP8" s="70">
        <v>98.5</v>
      </c>
      <c r="AQ8" s="70">
        <v>98.7</v>
      </c>
      <c r="AR8" s="70">
        <v>98.5</v>
      </c>
      <c r="AS8" s="70">
        <v>101.2</v>
      </c>
      <c r="AT8" s="70">
        <v>103</v>
      </c>
      <c r="AU8" s="70">
        <v>103.6</v>
      </c>
      <c r="AV8" s="70">
        <v>101.8</v>
      </c>
      <c r="AW8" s="70">
        <v>100.5</v>
      </c>
      <c r="AX8" s="70">
        <v>95.4</v>
      </c>
      <c r="AY8" s="70">
        <v>93.6</v>
      </c>
      <c r="AZ8" s="70">
        <v>91.8</v>
      </c>
      <c r="BA8" s="70">
        <v>91.6</v>
      </c>
      <c r="BB8" s="70">
        <v>92.1</v>
      </c>
      <c r="BC8" s="70">
        <v>89.7</v>
      </c>
      <c r="BD8" s="71">
        <v>11.9</v>
      </c>
      <c r="BE8" s="71">
        <v>7.8</v>
      </c>
      <c r="BF8" s="71">
        <v>6.8</v>
      </c>
      <c r="BG8" s="71">
        <v>6.6</v>
      </c>
      <c r="BH8" s="71">
        <v>7.6</v>
      </c>
      <c r="BI8" s="71">
        <v>52.1</v>
      </c>
      <c r="BJ8" s="71">
        <v>45.6</v>
      </c>
      <c r="BK8" s="71">
        <v>38.1</v>
      </c>
      <c r="BL8" s="71">
        <v>42.9</v>
      </c>
      <c r="BM8" s="71">
        <v>40.200000000000003</v>
      </c>
      <c r="BN8" s="71">
        <v>64.7</v>
      </c>
      <c r="BO8" s="70">
        <v>80.599999999999994</v>
      </c>
      <c r="BP8" s="70">
        <v>77.5</v>
      </c>
      <c r="BQ8" s="70">
        <v>74</v>
      </c>
      <c r="BR8" s="70">
        <v>73.900000000000006</v>
      </c>
      <c r="BS8" s="70">
        <v>72.5</v>
      </c>
      <c r="BT8" s="70">
        <v>76</v>
      </c>
      <c r="BU8" s="70">
        <v>76.099999999999994</v>
      </c>
      <c r="BV8" s="70">
        <v>75.7</v>
      </c>
      <c r="BW8" s="70">
        <v>76.099999999999994</v>
      </c>
      <c r="BX8" s="70">
        <v>77</v>
      </c>
      <c r="BY8" s="70">
        <v>74.8</v>
      </c>
      <c r="BZ8" s="71">
        <v>52323</v>
      </c>
      <c r="CA8" s="71">
        <v>57219</v>
      </c>
      <c r="CB8" s="71">
        <v>58979</v>
      </c>
      <c r="CC8" s="71">
        <v>59313</v>
      </c>
      <c r="CD8" s="71">
        <v>60211</v>
      </c>
      <c r="CE8" s="71">
        <v>51813</v>
      </c>
      <c r="CF8" s="71">
        <v>53447</v>
      </c>
      <c r="CG8" s="71">
        <v>54464</v>
      </c>
      <c r="CH8" s="71">
        <v>55265</v>
      </c>
      <c r="CI8" s="71">
        <v>56892</v>
      </c>
      <c r="CJ8" s="70">
        <v>50718</v>
      </c>
      <c r="CK8" s="71">
        <v>12867</v>
      </c>
      <c r="CL8" s="71">
        <v>13307</v>
      </c>
      <c r="CM8" s="71">
        <v>13725</v>
      </c>
      <c r="CN8" s="71">
        <v>14014</v>
      </c>
      <c r="CO8" s="71">
        <v>15168</v>
      </c>
      <c r="CP8" s="71">
        <v>12424</v>
      </c>
      <c r="CQ8" s="71">
        <v>13027</v>
      </c>
      <c r="CR8" s="71">
        <v>13969</v>
      </c>
      <c r="CS8" s="71">
        <v>14455</v>
      </c>
      <c r="CT8" s="71">
        <v>15171</v>
      </c>
      <c r="CU8" s="70">
        <v>14202</v>
      </c>
      <c r="CV8" s="71">
        <v>51.4</v>
      </c>
      <c r="CW8" s="71">
        <v>49.7</v>
      </c>
      <c r="CX8" s="71">
        <v>50.4</v>
      </c>
      <c r="CY8" s="71">
        <v>51.7</v>
      </c>
      <c r="CZ8" s="71">
        <v>51.9</v>
      </c>
      <c r="DA8" s="71">
        <v>52.5</v>
      </c>
      <c r="DB8" s="71">
        <v>52.6</v>
      </c>
      <c r="DC8" s="71">
        <v>53.2</v>
      </c>
      <c r="DD8" s="71">
        <v>54.1</v>
      </c>
      <c r="DE8" s="71">
        <v>53.8</v>
      </c>
      <c r="DF8" s="71">
        <v>55</v>
      </c>
      <c r="DG8" s="71">
        <v>24.2</v>
      </c>
      <c r="DH8" s="71">
        <v>24.9</v>
      </c>
      <c r="DI8" s="71">
        <v>25.1</v>
      </c>
      <c r="DJ8" s="71">
        <v>23.7</v>
      </c>
      <c r="DK8" s="71">
        <v>24.8</v>
      </c>
      <c r="DL8" s="71">
        <v>24.3</v>
      </c>
      <c r="DM8" s="71">
        <v>24.2</v>
      </c>
      <c r="DN8" s="71">
        <v>25.3</v>
      </c>
      <c r="DO8" s="71">
        <v>25.2</v>
      </c>
      <c r="DP8" s="71">
        <v>25.4</v>
      </c>
      <c r="DQ8" s="71">
        <v>24.3</v>
      </c>
      <c r="DR8" s="70">
        <v>66.599999999999994</v>
      </c>
      <c r="DS8" s="70">
        <v>68.599999999999994</v>
      </c>
      <c r="DT8" s="70">
        <v>68.2</v>
      </c>
      <c r="DU8" s="70">
        <v>70</v>
      </c>
      <c r="DV8" s="70">
        <v>72.8</v>
      </c>
      <c r="DW8" s="70">
        <v>47.3</v>
      </c>
      <c r="DX8" s="70">
        <v>48.4</v>
      </c>
      <c r="DY8" s="70">
        <v>48.7</v>
      </c>
      <c r="DZ8" s="70">
        <v>52.5</v>
      </c>
      <c r="EA8" s="70">
        <v>52.7</v>
      </c>
      <c r="EB8" s="70">
        <v>51.6</v>
      </c>
      <c r="EC8" s="70">
        <v>76.099999999999994</v>
      </c>
      <c r="ED8" s="70">
        <v>77.8</v>
      </c>
      <c r="EE8" s="70">
        <v>78.900000000000006</v>
      </c>
      <c r="EF8" s="70">
        <v>79.8</v>
      </c>
      <c r="EG8" s="70">
        <v>80.8</v>
      </c>
      <c r="EH8" s="70">
        <v>60</v>
      </c>
      <c r="EI8" s="70">
        <v>62.3</v>
      </c>
      <c r="EJ8" s="70">
        <v>61.7</v>
      </c>
      <c r="EK8" s="70">
        <v>66.099999999999994</v>
      </c>
      <c r="EL8" s="70">
        <v>68.400000000000006</v>
      </c>
      <c r="EM8" s="70">
        <v>67.599999999999994</v>
      </c>
      <c r="EN8" s="71">
        <v>38014713</v>
      </c>
      <c r="EO8" s="71">
        <v>38369794</v>
      </c>
      <c r="EP8" s="71">
        <v>39870792</v>
      </c>
      <c r="EQ8" s="71">
        <v>40629597</v>
      </c>
      <c r="ER8" s="71">
        <v>40926780</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2019-02-09T04:35:34Z</cp:lastPrinted>
  <dcterms:created xsi:type="dcterms:W3CDTF">2018-12-07T10:44:18Z</dcterms:created>
  <dcterms:modified xsi:type="dcterms:W3CDTF">2019-02-15T12:46:49Z</dcterms:modified>
  <cp:category/>
</cp:coreProperties>
</file>