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7 福西\03_公営企業\02_経営比較分析表(駐車場)\02経営比較分析表公表\05市町村修正後回答\06半田市\"/>
    </mc:Choice>
  </mc:AlternateContent>
  <workbookProtection workbookAlgorithmName="SHA-512" workbookHashValue="aW/OjW8Y+n6MF+HKIlLXhgF+V4N7pdwLyk7e8ksTLK+EkC05wyK5i77mj9sXGbuO198n6PlTVWIPvHqra05skg==" workbookSaltValue="9BzIOQQjnRHu368NdKwHm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MI76" i="4" l="1"/>
  <c r="HJ51" i="4"/>
  <c r="MA30" i="4"/>
  <c r="CS30" i="4"/>
  <c r="IT76" i="4"/>
  <c r="CS51" i="4"/>
  <c r="HJ30" i="4"/>
  <c r="BZ76" i="4"/>
  <c r="MA51" i="4"/>
  <c r="C11" i="5"/>
  <c r="D11" i="5"/>
  <c r="E11" i="5"/>
  <c r="B11" i="5"/>
  <c r="BK76" i="4" l="1"/>
  <c r="LH51" i="4"/>
  <c r="GQ30" i="4"/>
  <c r="BZ30" i="4"/>
  <c r="LT76" i="4"/>
  <c r="GQ51" i="4"/>
  <c r="LH30" i="4"/>
  <c r="IE76" i="4"/>
  <c r="BZ51" i="4"/>
  <c r="BG30" i="4"/>
  <c r="LE76" i="4"/>
  <c r="HP76" i="4"/>
  <c r="AV76" i="4"/>
  <c r="KO51" i="4"/>
  <c r="KO30" i="4"/>
  <c r="FX30" i="4"/>
  <c r="FX51" i="4"/>
  <c r="BG51" i="4"/>
  <c r="KP76" i="4"/>
  <c r="HA76" i="4"/>
  <c r="AN51" i="4"/>
  <c r="FE30" i="4"/>
  <c r="JV51" i="4"/>
  <c r="FE51" i="4"/>
  <c r="AN30" i="4"/>
  <c r="AG76" i="4"/>
  <c r="JV30" i="4"/>
  <c r="KA76" i="4"/>
  <c r="EL51" i="4"/>
  <c r="JC30" i="4"/>
  <c r="R76" i="4"/>
  <c r="JC51" i="4"/>
  <c r="GL76" i="4"/>
  <c r="U51" i="4"/>
  <c r="EL30"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<sst xmlns="http://schemas.openxmlformats.org/spreadsheetml/2006/main" count="287" uniqueCount="142">
  <si>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</si>
  <si>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</si>
  <si>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</si>
  <si>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</si>
  <si>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</si>
  <si>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</si>
  <si>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</si>
  <si>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</si>
  <si>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</si>
  <si>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</si>
  <si>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</si>
  <si>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</si>
  <si>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</si>
  <si>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</si>
  <si>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</si>
  <si>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</si>
  <si>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</si>
  <si>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</si>
  <si>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</si>
  <si>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</si>
  <si>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</si>
  <si>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</si>
  <si>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</si>
  <si>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</si>
  <si>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</si>
  <si>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</si>
  <si>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</si>
  <si>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</si>
  <si>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</si>
  <si>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</si>
  <si>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</si>
  <si>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</si>
  <si>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</si>
  <si>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</si>
  <si>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</si>
  <si>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</si>
  <si>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</si>
  <si>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</si>
  <si>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</si>
  <si>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</si>
  <si>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</si>
  <si>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</si>
  <si>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</si>
  <si>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</si>
  <si>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</si>
  <si>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</si>
  <si>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</si>
  <si>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</si>
  <si>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</si>
  <si>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</si>
  <si>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</si>
  <si>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</si>
  <si>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</si>
  <si>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</si>
  <si>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</si>
  <si>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</si>
  <si>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</si>
  <si>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</si>
  <si>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</si>
  <si>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</si>
  <si>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</si>
  <si>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</si>
  <si>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</si>
  <si>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</si>
  <si>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</si>
  <si>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</si>
  <si>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</si>
  <si>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</si>
  <si>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</si>
  <si>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</si>
  <si>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</si>
  <si>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</si>
  <si>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</si>
  <si>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</si>
  <si>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</si>
  <si>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</si>
  <si>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</si>
  <si>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</si>
  <si>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</si>
  <si>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</si>
  <si>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</si>
  <si>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</si>
  <si>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</si>
  <si>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</si>
  <si>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</si>
  <si>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</si>
  <si>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</si>
  <si>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</si>
  <si>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</si>
  <si>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</si>
  <si>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</si>
  <si>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</si>
  <si>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</si>
  <si>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</si>
  <si>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</si>
  <si>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</si>
  <si>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</si>
  <si>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</si>
  <si>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</si>
  <si>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</si>
  <si>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</si>
  <si>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</si>
  <si>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</si>
  <si>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</si>
  <si>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</si>
  <si>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</si>
  <si>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</si>
  <si>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</si>
  <si>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</si>
  <si>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</si>
  <si>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</si>
  <si>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</si>
  <si>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</si>
  <si>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</si>
  <si>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</si>
  <si>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</si>
  <si>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</si>
  <si>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</si>
  <si>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</si>
  <si>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</si>
  <si>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</si>
  <si>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</si>
  <si>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</si>
  <si>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</si>
  <si>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</si>
  <si>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</si>
  <si>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</si>
  <si>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</si>
  <si>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</si>
  <si>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</si>
  <si>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</si>
  <si>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</si>
  <si>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</si>
  <si>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</si>
  <si>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</si>
  <si>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</si>
  <si>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</si>
  <si>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</si>
  <si>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駐車可能台数２６３台に対し、定期利用が約２００台を占めているため稼働率は、平均値よりも低くなっている。
平成２５年度から隣接する雁宿ホール駐車場と一体利用できるよう改修したことなどもあり、緩やかではあるが、稼働率も上昇傾向にある。</t>
    <phoneticPr fontId="5"/>
  </si>
  <si>
    <t>本駐車場単体では他会計からの補助に頼ることなく、利用台数や売り上げについても緩やかに上昇している。
平成２５年度から隣接する雁宿ホール駐車場と一体利用できるよう改修し利便性の向上を図っている。
今後も、近隣の事業所や駅利用者等への啓発に努め、一層の収益増を図る。なお、経営戦略については、平成３１年度中に策定する予定。</t>
    <rPh sb="0" eb="1">
      <t>ホン</t>
    </rPh>
    <rPh sb="1" eb="4">
      <t>チュウシャジョウ</t>
    </rPh>
    <rPh sb="4" eb="6">
      <t>タンタイ</t>
    </rPh>
    <rPh sb="17" eb="18">
      <t>タヨ</t>
    </rPh>
    <rPh sb="150" eb="151">
      <t>チュウ</t>
    </rPh>
    <phoneticPr fontId="5"/>
  </si>
  <si>
    <t>①収益的収支比率は平均値よりも低いが増加傾向にあり、②他会計補助金比率及び③駐車台数1台当たりの他会計補助金比率は平均値を大きく下回っており、さらに④売上高ＧＯＰ比率及び⑤ＥＢＩＴＤＡが平均値を上回っている。これは、平成２９年度から営業時間内の常駐体制を見直し管理費を大幅に削減したことや駐車場付近の建設事業等による需要上昇が寄与している。</t>
    <rPh sb="83" eb="84">
      <t>オヨ</t>
    </rPh>
    <rPh sb="97" eb="99">
      <t>ウワマワ</t>
    </rPh>
    <rPh sb="116" eb="118">
      <t>エイギョウ</t>
    </rPh>
    <rPh sb="118" eb="120">
      <t>ジカン</t>
    </rPh>
    <rPh sb="120" eb="121">
      <t>ナイ</t>
    </rPh>
    <rPh sb="122" eb="124">
      <t>ジョウチュウ</t>
    </rPh>
    <rPh sb="124" eb="126">
      <t>タイセイ</t>
    </rPh>
    <rPh sb="127" eb="129">
      <t>ミナオ</t>
    </rPh>
    <rPh sb="130" eb="133">
      <t>カンリヒ</t>
    </rPh>
    <rPh sb="134" eb="136">
      <t>オオハバ</t>
    </rPh>
    <rPh sb="137" eb="139">
      <t>サクゲン</t>
    </rPh>
    <rPh sb="144" eb="146">
      <t>チュウシャ</t>
    </rPh>
    <rPh sb="146" eb="147">
      <t>ジョウ</t>
    </rPh>
    <rPh sb="147" eb="149">
      <t>フキン</t>
    </rPh>
    <rPh sb="150" eb="152">
      <t>ケンセツ</t>
    </rPh>
    <rPh sb="152" eb="154">
      <t>ジギョウ</t>
    </rPh>
    <rPh sb="154" eb="155">
      <t>トウ</t>
    </rPh>
    <rPh sb="158" eb="160">
      <t>ジュヨウ</t>
    </rPh>
    <rPh sb="160" eb="162">
      <t>ジョウショウ</t>
    </rPh>
    <rPh sb="163" eb="165">
      <t>キヨ</t>
    </rPh>
    <phoneticPr fontId="5"/>
  </si>
  <si>
    <r>
      <t xml:space="preserve">築２７年経過しており、経年劣化等に対応する消防器具や防水対策に関する小規模の修繕を実施した。
今後はエレベーターや消防設備の更新を順次行っていく。
</t>
    </r>
    <r>
      <rPr>
        <sz val="11"/>
        <rFont val="ＭＳ ゴシック"/>
        <family val="3"/>
        <charset val="128"/>
      </rPr>
      <t>　また、地方公営企業法を適用していないため⑥有形固定資産減価償却費⑨累積欠損金比率については「該当なし」となっている。</t>
    </r>
    <rPh sb="11" eb="13">
      <t>ケイネン</t>
    </rPh>
    <rPh sb="13" eb="15">
      <t>レッカ</t>
    </rPh>
    <rPh sb="15" eb="16">
      <t>トウ</t>
    </rPh>
    <rPh sb="17" eb="19">
      <t>タイオウ</t>
    </rPh>
    <rPh sb="21" eb="23">
      <t>ショウボウ</t>
    </rPh>
    <rPh sb="23" eb="25">
      <t>キグ</t>
    </rPh>
    <rPh sb="26" eb="28">
      <t>ボウスイ</t>
    </rPh>
    <rPh sb="28" eb="30">
      <t>タイサク</t>
    </rPh>
    <rPh sb="31" eb="32">
      <t>カン</t>
    </rPh>
    <rPh sb="34" eb="35">
      <t>コ</t>
    </rPh>
    <rPh sb="35" eb="37">
      <t>キボ</t>
    </rPh>
    <rPh sb="38" eb="40">
      <t>シュウゼン</t>
    </rPh>
    <rPh sb="41" eb="43">
      <t>ジッシ</t>
    </rPh>
    <rPh sb="57" eb="59">
      <t>ショウボウ</t>
    </rPh>
    <rPh sb="59" eb="61">
      <t>セツビ</t>
    </rPh>
    <rPh sb="62" eb="64">
      <t>コウシン</t>
    </rPh>
    <rPh sb="65" eb="67">
      <t>ジュンジ</t>
    </rPh>
    <rPh sb="67" eb="6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</si>
</sst>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15" fillId="0" borderId="9"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110.5</c:v>
                </c:pt>
                <c:pt idx="1">
                  <c:v>122.1</c:v>
                </c:pt>
                <c:pt idx="2">
                  <c:v>149.6</c:v>
                </c:pt>
                <c:pt idx="3">
                  <c:v>146.6</c:v>
                </c:pt>
                <c:pt idx="4">
                  <c:v>171.6</c:v>
                </c:pt>
              </c:numCache>
            </c:numRef>
          </c:val>
          <c:extLst>
            <c:ext xmlns:c16="http://schemas.microsoft.com/office/drawing/2014/chart" uri="{C3380CC4-5D6E-409C-BE32-E72D297353CC}">
              <c16:uniqueId val="{00000000-BC90-4545-8575-FA89087151BD}"/>
            </c:ext>
          </c:extLst>
        </c:ser>
        <c:dLbls>
          <c:showLegendKey val="0"/>
          <c:showVal val="0"/>
          <c:showCatName val="0"/>
          <c:showSerName val="0"/>
          <c:showPercent val="0"/>
          <c:showBubbleSize val="0"/>
        </c:dLbls>
        <c:gapWidth val="150"/>
        <c:axId val="44799872"/>
        <c:axId val="448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BC90-4545-8575-FA89087151BD}"/>
            </c:ext>
          </c:extLst>
        </c:ser>
        <c:dLbls>
          <c:showLegendKey val="0"/>
          <c:showVal val="0"/>
          <c:showCatName val="0"/>
          <c:showSerName val="0"/>
          <c:showPercent val="0"/>
          <c:showBubbleSize val="0"/>
        </c:dLbls>
        <c:marker val="1"/>
        <c:smooth val="0"/>
        <c:axId val="44799872"/>
        <c:axId val="44822528"/>
      </c:lineChart>
      <c:dateAx>
        <c:axId val="44799872"/>
        <c:scaling>
          <c:orientation val="minMax"/>
        </c:scaling>
        <c:delete val="1"/>
        <c:axPos val="b"/>
        <c:numFmt formatCode="ge" sourceLinked="1"/>
        <c:majorTickMark val="none"/>
        <c:minorTickMark val="none"/>
        <c:tickLblPos val="none"/>
        <c:crossAx val="44822528"/>
        <c:crosses val="autoZero"/>
        <c:auto val="1"/>
        <c:lblOffset val="100"/>
        <c:baseTimeUnit val="years"/>
      </c:dateAx>
      <c:valAx>
        <c:axId val="4482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9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D6-42E6-A5F2-EF5A3F789B87}"/>
            </c:ext>
          </c:extLst>
        </c:ser>
        <c:dLbls>
          <c:showLegendKey val="0"/>
          <c:showVal val="0"/>
          <c:showCatName val="0"/>
          <c:showSerName val="0"/>
          <c:showPercent val="0"/>
          <c:showBubbleSize val="0"/>
        </c:dLbls>
        <c:gapWidth val="150"/>
        <c:axId val="44865024"/>
        <c:axId val="448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10D6-42E6-A5F2-EF5A3F789B87}"/>
            </c:ext>
          </c:extLst>
        </c:ser>
        <c:dLbls>
          <c:showLegendKey val="0"/>
          <c:showVal val="0"/>
          <c:showCatName val="0"/>
          <c:showSerName val="0"/>
          <c:showPercent val="0"/>
          <c:showBubbleSize val="0"/>
        </c:dLbls>
        <c:marker val="1"/>
        <c:smooth val="0"/>
        <c:axId val="44865024"/>
        <c:axId val="44866944"/>
      </c:lineChart>
      <c:dateAx>
        <c:axId val="44865024"/>
        <c:scaling>
          <c:orientation val="minMax"/>
        </c:scaling>
        <c:delete val="1"/>
        <c:axPos val="b"/>
        <c:numFmt formatCode="ge" sourceLinked="1"/>
        <c:majorTickMark val="none"/>
        <c:minorTickMark val="none"/>
        <c:tickLblPos val="none"/>
        <c:crossAx val="44866944"/>
        <c:crosses val="autoZero"/>
        <c:auto val="1"/>
        <c:lblOffset val="100"/>
        <c:baseTimeUnit val="years"/>
      </c:dateAx>
      <c:valAx>
        <c:axId val="4486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6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180-4432-A49F-557B398402CC}"/>
            </c:ext>
          </c:extLst>
        </c:ser>
        <c:dLbls>
          <c:showLegendKey val="0"/>
          <c:showVal val="0"/>
          <c:showCatName val="0"/>
          <c:showSerName val="0"/>
          <c:showPercent val="0"/>
          <c:showBubbleSize val="0"/>
        </c:dLbls>
        <c:gapWidth val="150"/>
        <c:axId val="44905600"/>
        <c:axId val="44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180-4432-A49F-557B398402CC}"/>
            </c:ext>
          </c:extLst>
        </c:ser>
        <c:dLbls>
          <c:showLegendKey val="0"/>
          <c:showVal val="0"/>
          <c:showCatName val="0"/>
          <c:showSerName val="0"/>
          <c:showPercent val="0"/>
          <c:showBubbleSize val="0"/>
        </c:dLbls>
        <c:marker val="1"/>
        <c:smooth val="0"/>
        <c:axId val="44905600"/>
        <c:axId val="44907520"/>
      </c:lineChart>
      <c:dateAx>
        <c:axId val="44905600"/>
        <c:scaling>
          <c:orientation val="minMax"/>
        </c:scaling>
        <c:delete val="1"/>
        <c:axPos val="b"/>
        <c:numFmt formatCode="ge" sourceLinked="1"/>
        <c:majorTickMark val="none"/>
        <c:minorTickMark val="none"/>
        <c:tickLblPos val="none"/>
        <c:crossAx val="44907520"/>
        <c:crosses val="autoZero"/>
        <c:auto val="1"/>
        <c:lblOffset val="100"/>
        <c:baseTimeUnit val="years"/>
      </c:dateAx>
      <c:valAx>
        <c:axId val="449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0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6AB7-4851-9CAD-B46BFECFA2B2}"/>
            </c:ext>
          </c:extLst>
        </c:ser>
        <c:dLbls>
          <c:showLegendKey val="0"/>
          <c:showVal val="0"/>
          <c:showCatName val="0"/>
          <c:showSerName val="0"/>
          <c:showPercent val="0"/>
          <c:showBubbleSize val="0"/>
        </c:dLbls>
        <c:gapWidth val="150"/>
        <c:axId val="45122304"/>
        <c:axId val="451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AB7-4851-9CAD-B46BFECFA2B2}"/>
            </c:ext>
          </c:extLst>
        </c:ser>
        <c:dLbls>
          <c:showLegendKey val="0"/>
          <c:showVal val="0"/>
          <c:showCatName val="0"/>
          <c:showSerName val="0"/>
          <c:showPercent val="0"/>
          <c:showBubbleSize val="0"/>
        </c:dLbls>
        <c:marker val="1"/>
        <c:smooth val="0"/>
        <c:axId val="45122304"/>
        <c:axId val="45124224"/>
      </c:lineChart>
      <c:dateAx>
        <c:axId val="45122304"/>
        <c:scaling>
          <c:orientation val="minMax"/>
        </c:scaling>
        <c:delete val="1"/>
        <c:axPos val="b"/>
        <c:numFmt formatCode="ge" sourceLinked="1"/>
        <c:majorTickMark val="none"/>
        <c:minorTickMark val="none"/>
        <c:tickLblPos val="none"/>
        <c:crossAx val="45124224"/>
        <c:crosses val="autoZero"/>
        <c:auto val="1"/>
        <c:lblOffset val="100"/>
        <c:baseTimeUnit val="years"/>
      </c:dateAx>
      <c:valAx>
        <c:axId val="4512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2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53.7</c:v>
                </c:pt>
                <c:pt idx="1">
                  <c:v>16.5</c:v>
                </c:pt>
                <c:pt idx="2">
                  <c:v>14.2</c:v>
                </c:pt>
                <c:pt idx="3">
                  <c:v>17.8</c:v>
                </c:pt>
                <c:pt idx="4">
                  <c:v>-60.1</c:v>
                </c:pt>
              </c:numCache>
            </c:numRef>
          </c:val>
          <c:extLst>
            <c:ext xmlns:c16="http://schemas.microsoft.com/office/drawing/2014/chart" uri="{C3380CC4-5D6E-409C-BE32-E72D297353CC}">
              <c16:uniqueId val="{00000000-4C95-4C36-9FCA-E2DC911A7546}"/>
            </c:ext>
          </c:extLst>
        </c:ser>
        <c:dLbls>
          <c:showLegendKey val="0"/>
          <c:showVal val="0"/>
          <c:showCatName val="0"/>
          <c:showSerName val="0"/>
          <c:showPercent val="0"/>
          <c:showBubbleSize val="0"/>
        </c:dLbls>
        <c:gapWidth val="150"/>
        <c:axId val="45302144"/>
        <c:axId val="453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4C95-4C36-9FCA-E2DC911A7546}"/>
            </c:ext>
          </c:extLst>
        </c:ser>
        <c:dLbls>
          <c:showLegendKey val="0"/>
          <c:showVal val="0"/>
          <c:showCatName val="0"/>
          <c:showSerName val="0"/>
          <c:showPercent val="0"/>
          <c:showBubbleSize val="0"/>
        </c:dLbls>
        <c:marker val="1"/>
        <c:smooth val="0"/>
        <c:axId val="45302144"/>
        <c:axId val="45304064"/>
      </c:lineChart>
      <c:dateAx>
        <c:axId val="45302144"/>
        <c:scaling>
          <c:orientation val="minMax"/>
        </c:scaling>
        <c:delete val="1"/>
        <c:axPos val="b"/>
        <c:numFmt formatCode="ge" sourceLinked="1"/>
        <c:majorTickMark val="none"/>
        <c:minorTickMark val="none"/>
        <c:tickLblPos val="none"/>
        <c:crossAx val="45304064"/>
        <c:crosses val="autoZero"/>
        <c:auto val="1"/>
        <c:lblOffset val="100"/>
        <c:baseTimeUnit val="years"/>
      </c:dateAx>
      <c:valAx>
        <c:axId val="453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925</c:v>
                </c:pt>
                <c:pt idx="1">
                  <c:v>171</c:v>
                </c:pt>
                <c:pt idx="2">
                  <c:v>136</c:v>
                </c:pt>
                <c:pt idx="3">
                  <c:v>209</c:v>
                </c:pt>
                <c:pt idx="4">
                  <c:v>-351</c:v>
                </c:pt>
              </c:numCache>
            </c:numRef>
          </c:val>
          <c:extLst>
            <c:ext xmlns:c16="http://schemas.microsoft.com/office/drawing/2014/chart" uri="{C3380CC4-5D6E-409C-BE32-E72D297353CC}">
              <c16:uniqueId val="{00000000-74D3-4153-B2D8-4615F1902EB3}"/>
            </c:ext>
          </c:extLst>
        </c:ser>
        <c:dLbls>
          <c:showLegendKey val="0"/>
          <c:showVal val="0"/>
          <c:showCatName val="0"/>
          <c:showSerName val="0"/>
          <c:showPercent val="0"/>
          <c:showBubbleSize val="0"/>
        </c:dLbls>
        <c:gapWidth val="150"/>
        <c:axId val="55406592"/>
        <c:axId val="554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74D3-4153-B2D8-4615F1902EB3}"/>
            </c:ext>
          </c:extLst>
        </c:ser>
        <c:dLbls>
          <c:showLegendKey val="0"/>
          <c:showVal val="0"/>
          <c:showCatName val="0"/>
          <c:showSerName val="0"/>
          <c:showPercent val="0"/>
          <c:showBubbleSize val="0"/>
        </c:dLbls>
        <c:marker val="1"/>
        <c:smooth val="0"/>
        <c:axId val="55406592"/>
        <c:axId val="55408512"/>
      </c:lineChart>
      <c:dateAx>
        <c:axId val="55406592"/>
        <c:scaling>
          <c:orientation val="minMax"/>
        </c:scaling>
        <c:delete val="1"/>
        <c:axPos val="b"/>
        <c:numFmt formatCode="ge" sourceLinked="1"/>
        <c:majorTickMark val="none"/>
        <c:minorTickMark val="none"/>
        <c:tickLblPos val="none"/>
        <c:crossAx val="55408512"/>
        <c:crosses val="autoZero"/>
        <c:auto val="1"/>
        <c:lblOffset val="100"/>
        <c:baseTimeUnit val="years"/>
      </c:dateAx>
      <c:valAx>
        <c:axId val="5540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0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26.1</c:v>
                </c:pt>
                <c:pt idx="1">
                  <c:v>26.4</c:v>
                </c:pt>
                <c:pt idx="2">
                  <c:v>27.2</c:v>
                </c:pt>
                <c:pt idx="3">
                  <c:v>23.6</c:v>
                </c:pt>
                <c:pt idx="4">
                  <c:v>30.8</c:v>
                </c:pt>
              </c:numCache>
            </c:numRef>
          </c:val>
          <c:extLst>
            <c:ext xmlns:c16="http://schemas.microsoft.com/office/drawing/2014/chart" uri="{C3380CC4-5D6E-409C-BE32-E72D297353CC}">
              <c16:uniqueId val="{00000000-967B-4D48-8506-AC1F844D21DD}"/>
            </c:ext>
          </c:extLst>
        </c:ser>
        <c:dLbls>
          <c:showLegendKey val="0"/>
          <c:showVal val="0"/>
          <c:showCatName val="0"/>
          <c:showSerName val="0"/>
          <c:showPercent val="0"/>
          <c:showBubbleSize val="0"/>
        </c:dLbls>
        <c:gapWidth val="150"/>
        <c:axId val="76287360"/>
        <c:axId val="762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967B-4D48-8506-AC1F844D21DD}"/>
            </c:ext>
          </c:extLst>
        </c:ser>
        <c:dLbls>
          <c:showLegendKey val="0"/>
          <c:showVal val="0"/>
          <c:showCatName val="0"/>
          <c:showSerName val="0"/>
          <c:showPercent val="0"/>
          <c:showBubbleSize val="0"/>
        </c:dLbls>
        <c:marker val="1"/>
        <c:smooth val="0"/>
        <c:axId val="76287360"/>
        <c:axId val="76293632"/>
      </c:lineChart>
      <c:dateAx>
        <c:axId val="76287360"/>
        <c:scaling>
          <c:orientation val="minMax"/>
        </c:scaling>
        <c:delete val="1"/>
        <c:axPos val="b"/>
        <c:numFmt formatCode="ge" sourceLinked="1"/>
        <c:majorTickMark val="none"/>
        <c:minorTickMark val="none"/>
        <c:tickLblPos val="none"/>
        <c:crossAx val="76293632"/>
        <c:crosses val="autoZero"/>
        <c:auto val="1"/>
        <c:lblOffset val="100"/>
        <c:baseTimeUnit val="years"/>
      </c:dateAx>
      <c:valAx>
        <c:axId val="7629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-115.8</c:v>
                </c:pt>
                <c:pt idx="1">
                  <c:v>-19.8</c:v>
                </c:pt>
                <c:pt idx="2">
                  <c:v>-16.5</c:v>
                </c:pt>
                <c:pt idx="3">
                  <c:v>-21.7</c:v>
                </c:pt>
                <c:pt idx="4">
                  <c:v>37.5</c:v>
                </c:pt>
              </c:numCache>
            </c:numRef>
          </c:val>
          <c:extLst>
            <c:ext xmlns:c16="http://schemas.microsoft.com/office/drawing/2014/chart" uri="{C3380CC4-5D6E-409C-BE32-E72D297353CC}">
              <c16:uniqueId val="{00000000-FB3E-487C-A3E3-DDA0B81FFD8E}"/>
            </c:ext>
          </c:extLst>
        </c:ser>
        <c:dLbls>
          <c:showLegendKey val="0"/>
          <c:showVal val="0"/>
          <c:showCatName val="0"/>
          <c:showSerName val="0"/>
          <c:showPercent val="0"/>
          <c:showBubbleSize val="0"/>
        </c:dLbls>
        <c:gapWidth val="150"/>
        <c:axId val="76311552"/>
        <c:axId val="763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FB3E-487C-A3E3-DDA0B81FFD8E}"/>
            </c:ext>
          </c:extLst>
        </c:ser>
        <c:dLbls>
          <c:showLegendKey val="0"/>
          <c:showVal val="0"/>
          <c:showCatName val="0"/>
          <c:showSerName val="0"/>
          <c:showPercent val="0"/>
          <c:showBubbleSize val="0"/>
        </c:dLbls>
        <c:marker val="1"/>
        <c:smooth val="0"/>
        <c:axId val="76311552"/>
        <c:axId val="76342400"/>
      </c:lineChart>
      <c:dateAx>
        <c:axId val="76311552"/>
        <c:scaling>
          <c:orientation val="minMax"/>
        </c:scaling>
        <c:delete val="1"/>
        <c:axPos val="b"/>
        <c:numFmt formatCode="ge" sourceLinked="1"/>
        <c:majorTickMark val="none"/>
        <c:minorTickMark val="none"/>
        <c:tickLblPos val="none"/>
        <c:crossAx val="76342400"/>
        <c:crosses val="autoZero"/>
        <c:auto val="1"/>
        <c:lblOffset val="100"/>
        <c:baseTimeUnit val="years"/>
      </c:dateAx>
      <c:valAx>
        <c:axId val="7634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3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-22949</c:v>
                </c:pt>
                <c:pt idx="1">
                  <c:v>-4316</c:v>
                </c:pt>
                <c:pt idx="2">
                  <c:v>-3536</c:v>
                </c:pt>
                <c:pt idx="3">
                  <c:v>-4737</c:v>
                </c:pt>
                <c:pt idx="4">
                  <c:v>24616</c:v>
                </c:pt>
              </c:numCache>
            </c:numRef>
          </c:val>
          <c:extLst>
            <c:ext xmlns:c16="http://schemas.microsoft.com/office/drawing/2014/chart" uri="{C3380CC4-5D6E-409C-BE32-E72D297353CC}">
              <c16:uniqueId val="{00000000-D272-4637-915C-1D1BE94809F3}"/>
            </c:ext>
          </c:extLst>
        </c:ser>
        <c:dLbls>
          <c:showLegendKey val="0"/>
          <c:showVal val="0"/>
          <c:showCatName val="0"/>
          <c:showSerName val="0"/>
          <c:showPercent val="0"/>
          <c:showBubbleSize val="0"/>
        </c:dLbls>
        <c:gapWidth val="150"/>
        <c:axId val="76384896"/>
        <c:axId val="763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D272-4637-915C-1D1BE94809F3}"/>
            </c:ext>
          </c:extLst>
        </c:ser>
        <c:dLbls>
          <c:showLegendKey val="0"/>
          <c:showVal val="0"/>
          <c:showCatName val="0"/>
          <c:showSerName val="0"/>
          <c:showPercent val="0"/>
          <c:showBubbleSize val="0"/>
        </c:dLbls>
        <c:marker val="1"/>
        <c:smooth val="0"/>
        <c:axId val="76384896"/>
        <c:axId val="76399360"/>
      </c:lineChart>
      <c:dateAx>
        <c:axId val="76384896"/>
        <c:scaling>
          <c:orientation val="minMax"/>
        </c:scaling>
        <c:delete val="1"/>
        <c:axPos val="b"/>
        <c:numFmt formatCode="ge" sourceLinked="1"/>
        <c:majorTickMark val="none"/>
        <c:minorTickMark val="none"/>
        <c:tickLblPos val="none"/>
        <c:crossAx val="76399360"/>
        <c:crosses val="autoZero"/>
        <c:auto val="1"/>
        <c:lblOffset val="100"/>
        <c:baseTimeUnit val="years"/>
      </c:dateAx>
      <c:valAx>
        <c:axId val="7639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38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0" t="str">
        <f>データ!H6&amp;"　"&amp;データ!I6</f>
        <v>愛知県半田市　半田市雁宿駐車場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3603</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37" t="s">
        <v>19</v>
      </c>
      <c r="NE9" s="138"/>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128</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26</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263</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210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6"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110.5</v>
      </c>
      <c r="V31" s="110"/>
      <c r="W31" s="110"/>
      <c r="X31" s="110"/>
      <c r="Y31" s="110"/>
      <c r="Z31" s="110"/>
      <c r="AA31" s="110"/>
      <c r="AB31" s="110"/>
      <c r="AC31" s="110"/>
      <c r="AD31" s="110"/>
      <c r="AE31" s="110"/>
      <c r="AF31" s="110"/>
      <c r="AG31" s="110"/>
      <c r="AH31" s="110"/>
      <c r="AI31" s="110"/>
      <c r="AJ31" s="110"/>
      <c r="AK31" s="110"/>
      <c r="AL31" s="110"/>
      <c r="AM31" s="110"/>
      <c r="AN31" s="110">
        <f>データ!Z7</f>
        <v>122.1</v>
      </c>
      <c r="AO31" s="110"/>
      <c r="AP31" s="110"/>
      <c r="AQ31" s="110"/>
      <c r="AR31" s="110"/>
      <c r="AS31" s="110"/>
      <c r="AT31" s="110"/>
      <c r="AU31" s="110"/>
      <c r="AV31" s="110"/>
      <c r="AW31" s="110"/>
      <c r="AX31" s="110"/>
      <c r="AY31" s="110"/>
      <c r="AZ31" s="110"/>
      <c r="BA31" s="110"/>
      <c r="BB31" s="110"/>
      <c r="BC31" s="110"/>
      <c r="BD31" s="110"/>
      <c r="BE31" s="110"/>
      <c r="BF31" s="110"/>
      <c r="BG31" s="110">
        <f>データ!AA7</f>
        <v>149.6</v>
      </c>
      <c r="BH31" s="110"/>
      <c r="BI31" s="110"/>
      <c r="BJ31" s="110"/>
      <c r="BK31" s="110"/>
      <c r="BL31" s="110"/>
      <c r="BM31" s="110"/>
      <c r="BN31" s="110"/>
      <c r="BO31" s="110"/>
      <c r="BP31" s="110"/>
      <c r="BQ31" s="110"/>
      <c r="BR31" s="110"/>
      <c r="BS31" s="110"/>
      <c r="BT31" s="110"/>
      <c r="BU31" s="110"/>
      <c r="BV31" s="110"/>
      <c r="BW31" s="110"/>
      <c r="BX31" s="110"/>
      <c r="BY31" s="110"/>
      <c r="BZ31" s="110">
        <f>データ!AB7</f>
        <v>146.6</v>
      </c>
      <c r="CA31" s="110"/>
      <c r="CB31" s="110"/>
      <c r="CC31" s="110"/>
      <c r="CD31" s="110"/>
      <c r="CE31" s="110"/>
      <c r="CF31" s="110"/>
      <c r="CG31" s="110"/>
      <c r="CH31" s="110"/>
      <c r="CI31" s="110"/>
      <c r="CJ31" s="110"/>
      <c r="CK31" s="110"/>
      <c r="CL31" s="110"/>
      <c r="CM31" s="110"/>
      <c r="CN31" s="110"/>
      <c r="CO31" s="110"/>
      <c r="CP31" s="110"/>
      <c r="CQ31" s="110"/>
      <c r="CR31" s="110"/>
      <c r="CS31" s="110">
        <f>データ!AC7</f>
        <v>171.6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53.7</v>
      </c>
      <c r="EM31" s="110"/>
      <c r="EN31" s="110"/>
      <c r="EO31" s="110"/>
      <c r="EP31" s="110"/>
      <c r="EQ31" s="110"/>
      <c r="ER31" s="110"/>
      <c r="ES31" s="110"/>
      <c r="ET31" s="110"/>
      <c r="EU31" s="110"/>
      <c r="EV31" s="110"/>
      <c r="EW31" s="110"/>
      <c r="EX31" s="110"/>
      <c r="EY31" s="110"/>
      <c r="EZ31" s="110"/>
      <c r="FA31" s="110"/>
      <c r="FB31" s="110"/>
      <c r="FC31" s="110"/>
      <c r="FD31" s="110"/>
      <c r="FE31" s="110">
        <f>データ!AK7</f>
        <v>16.5</v>
      </c>
      <c r="FF31" s="110"/>
      <c r="FG31" s="110"/>
      <c r="FH31" s="110"/>
      <c r="FI31" s="110"/>
      <c r="FJ31" s="110"/>
      <c r="FK31" s="110"/>
      <c r="FL31" s="110"/>
      <c r="FM31" s="110"/>
      <c r="FN31" s="110"/>
      <c r="FO31" s="110"/>
      <c r="FP31" s="110"/>
      <c r="FQ31" s="110"/>
      <c r="FR31" s="110"/>
      <c r="FS31" s="110"/>
      <c r="FT31" s="110"/>
      <c r="FU31" s="110"/>
      <c r="FV31" s="110"/>
      <c r="FW31" s="110"/>
      <c r="FX31" s="110">
        <f>データ!AL7</f>
        <v>14.2</v>
      </c>
      <c r="FY31" s="110"/>
      <c r="FZ31" s="110"/>
      <c r="GA31" s="110"/>
      <c r="GB31" s="110"/>
      <c r="GC31" s="110"/>
      <c r="GD31" s="110"/>
      <c r="GE31" s="110"/>
      <c r="GF31" s="110"/>
      <c r="GG31" s="110"/>
      <c r="GH31" s="110"/>
      <c r="GI31" s="110"/>
      <c r="GJ31" s="110"/>
      <c r="GK31" s="110"/>
      <c r="GL31" s="110"/>
      <c r="GM31" s="110"/>
      <c r="GN31" s="110"/>
      <c r="GO31" s="110"/>
      <c r="GP31" s="110"/>
      <c r="GQ31" s="110">
        <f>データ!AM7</f>
        <v>17.8</v>
      </c>
      <c r="GR31" s="110"/>
      <c r="GS31" s="110"/>
      <c r="GT31" s="110"/>
      <c r="GU31" s="110"/>
      <c r="GV31" s="110"/>
      <c r="GW31" s="110"/>
      <c r="GX31" s="110"/>
      <c r="GY31" s="110"/>
      <c r="GZ31" s="110"/>
      <c r="HA31" s="110"/>
      <c r="HB31" s="110"/>
      <c r="HC31" s="110"/>
      <c r="HD31" s="110"/>
      <c r="HE31" s="110"/>
      <c r="HF31" s="110"/>
      <c r="HG31" s="110"/>
      <c r="HH31" s="110"/>
      <c r="HI31" s="110"/>
      <c r="HJ31" s="110">
        <f>データ!AN7</f>
        <v>-60.1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26.1</v>
      </c>
      <c r="JD31" s="81"/>
      <c r="JE31" s="81"/>
      <c r="JF31" s="81"/>
      <c r="JG31" s="81"/>
      <c r="JH31" s="81"/>
      <c r="JI31" s="81"/>
      <c r="JJ31" s="81"/>
      <c r="JK31" s="81"/>
      <c r="JL31" s="81"/>
      <c r="JM31" s="81"/>
      <c r="JN31" s="81"/>
      <c r="JO31" s="81"/>
      <c r="JP31" s="81"/>
      <c r="JQ31" s="81"/>
      <c r="JR31" s="81"/>
      <c r="JS31" s="81"/>
      <c r="JT31" s="81"/>
      <c r="JU31" s="82"/>
      <c r="JV31" s="80">
        <f>データ!DL7</f>
        <v>26.4</v>
      </c>
      <c r="JW31" s="81"/>
      <c r="JX31" s="81"/>
      <c r="JY31" s="81"/>
      <c r="JZ31" s="81"/>
      <c r="KA31" s="81"/>
      <c r="KB31" s="81"/>
      <c r="KC31" s="81"/>
      <c r="KD31" s="81"/>
      <c r="KE31" s="81"/>
      <c r="KF31" s="81"/>
      <c r="KG31" s="81"/>
      <c r="KH31" s="81"/>
      <c r="KI31" s="81"/>
      <c r="KJ31" s="81"/>
      <c r="KK31" s="81"/>
      <c r="KL31" s="81"/>
      <c r="KM31" s="81"/>
      <c r="KN31" s="82"/>
      <c r="KO31" s="80">
        <f>データ!DM7</f>
        <v>27.2</v>
      </c>
      <c r="KP31" s="81"/>
      <c r="KQ31" s="81"/>
      <c r="KR31" s="81"/>
      <c r="KS31" s="81"/>
      <c r="KT31" s="81"/>
      <c r="KU31" s="81"/>
      <c r="KV31" s="81"/>
      <c r="KW31" s="81"/>
      <c r="KX31" s="81"/>
      <c r="KY31" s="81"/>
      <c r="KZ31" s="81"/>
      <c r="LA31" s="81"/>
      <c r="LB31" s="81"/>
      <c r="LC31" s="81"/>
      <c r="LD31" s="81"/>
      <c r="LE31" s="81"/>
      <c r="LF31" s="81"/>
      <c r="LG31" s="82"/>
      <c r="LH31" s="80">
        <f>データ!DN7</f>
        <v>23.6</v>
      </c>
      <c r="LI31" s="81"/>
      <c r="LJ31" s="81"/>
      <c r="LK31" s="81"/>
      <c r="LL31" s="81"/>
      <c r="LM31" s="81"/>
      <c r="LN31" s="81"/>
      <c r="LO31" s="81"/>
      <c r="LP31" s="81"/>
      <c r="LQ31" s="81"/>
      <c r="LR31" s="81"/>
      <c r="LS31" s="81"/>
      <c r="LT31" s="81"/>
      <c r="LU31" s="81"/>
      <c r="LV31" s="81"/>
      <c r="LW31" s="81"/>
      <c r="LX31" s="81"/>
      <c r="LY31" s="81"/>
      <c r="LZ31" s="82"/>
      <c r="MA31" s="80">
        <f>データ!DO7</f>
        <v>30.8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925</v>
      </c>
      <c r="V52" s="109"/>
      <c r="W52" s="109"/>
      <c r="X52" s="109"/>
      <c r="Y52" s="109"/>
      <c r="Z52" s="109"/>
      <c r="AA52" s="109"/>
      <c r="AB52" s="109"/>
      <c r="AC52" s="109"/>
      <c r="AD52" s="109"/>
      <c r="AE52" s="109"/>
      <c r="AF52" s="109"/>
      <c r="AG52" s="109"/>
      <c r="AH52" s="109"/>
      <c r="AI52" s="109"/>
      <c r="AJ52" s="109"/>
      <c r="AK52" s="109"/>
      <c r="AL52" s="109"/>
      <c r="AM52" s="109"/>
      <c r="AN52" s="109">
        <f>データ!AV7</f>
        <v>171</v>
      </c>
      <c r="AO52" s="109"/>
      <c r="AP52" s="109"/>
      <c r="AQ52" s="109"/>
      <c r="AR52" s="109"/>
      <c r="AS52" s="109"/>
      <c r="AT52" s="109"/>
      <c r="AU52" s="109"/>
      <c r="AV52" s="109"/>
      <c r="AW52" s="109"/>
      <c r="AX52" s="109"/>
      <c r="AY52" s="109"/>
      <c r="AZ52" s="109"/>
      <c r="BA52" s="109"/>
      <c r="BB52" s="109"/>
      <c r="BC52" s="109"/>
      <c r="BD52" s="109"/>
      <c r="BE52" s="109"/>
      <c r="BF52" s="109"/>
      <c r="BG52" s="109">
        <f>データ!AW7</f>
        <v>136</v>
      </c>
      <c r="BH52" s="109"/>
      <c r="BI52" s="109"/>
      <c r="BJ52" s="109"/>
      <c r="BK52" s="109"/>
      <c r="BL52" s="109"/>
      <c r="BM52" s="109"/>
      <c r="BN52" s="109"/>
      <c r="BO52" s="109"/>
      <c r="BP52" s="109"/>
      <c r="BQ52" s="109"/>
      <c r="BR52" s="109"/>
      <c r="BS52" s="109"/>
      <c r="BT52" s="109"/>
      <c r="BU52" s="109"/>
      <c r="BV52" s="109"/>
      <c r="BW52" s="109"/>
      <c r="BX52" s="109"/>
      <c r="BY52" s="109"/>
      <c r="BZ52" s="109">
        <f>データ!AX7</f>
        <v>209</v>
      </c>
      <c r="CA52" s="109"/>
      <c r="CB52" s="109"/>
      <c r="CC52" s="109"/>
      <c r="CD52" s="109"/>
      <c r="CE52" s="109"/>
      <c r="CF52" s="109"/>
      <c r="CG52" s="109"/>
      <c r="CH52" s="109"/>
      <c r="CI52" s="109"/>
      <c r="CJ52" s="109"/>
      <c r="CK52" s="109"/>
      <c r="CL52" s="109"/>
      <c r="CM52" s="109"/>
      <c r="CN52" s="109"/>
      <c r="CO52" s="109"/>
      <c r="CP52" s="109"/>
      <c r="CQ52" s="109"/>
      <c r="CR52" s="109"/>
      <c r="CS52" s="109">
        <f>データ!AY7</f>
        <v>-351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-115.8</v>
      </c>
      <c r="EM52" s="110"/>
      <c r="EN52" s="110"/>
      <c r="EO52" s="110"/>
      <c r="EP52" s="110"/>
      <c r="EQ52" s="110"/>
      <c r="ER52" s="110"/>
      <c r="ES52" s="110"/>
      <c r="ET52" s="110"/>
      <c r="EU52" s="110"/>
      <c r="EV52" s="110"/>
      <c r="EW52" s="110"/>
      <c r="EX52" s="110"/>
      <c r="EY52" s="110"/>
      <c r="EZ52" s="110"/>
      <c r="FA52" s="110"/>
      <c r="FB52" s="110"/>
      <c r="FC52" s="110"/>
      <c r="FD52" s="110"/>
      <c r="FE52" s="110">
        <f>データ!BG7</f>
        <v>-19.8</v>
      </c>
      <c r="FF52" s="110"/>
      <c r="FG52" s="110"/>
      <c r="FH52" s="110"/>
      <c r="FI52" s="110"/>
      <c r="FJ52" s="110"/>
      <c r="FK52" s="110"/>
      <c r="FL52" s="110"/>
      <c r="FM52" s="110"/>
      <c r="FN52" s="110"/>
      <c r="FO52" s="110"/>
      <c r="FP52" s="110"/>
      <c r="FQ52" s="110"/>
      <c r="FR52" s="110"/>
      <c r="FS52" s="110"/>
      <c r="FT52" s="110"/>
      <c r="FU52" s="110"/>
      <c r="FV52" s="110"/>
      <c r="FW52" s="110"/>
      <c r="FX52" s="110">
        <f>データ!BH7</f>
        <v>-16.5</v>
      </c>
      <c r="FY52" s="110"/>
      <c r="FZ52" s="110"/>
      <c r="GA52" s="110"/>
      <c r="GB52" s="110"/>
      <c r="GC52" s="110"/>
      <c r="GD52" s="110"/>
      <c r="GE52" s="110"/>
      <c r="GF52" s="110"/>
      <c r="GG52" s="110"/>
      <c r="GH52" s="110"/>
      <c r="GI52" s="110"/>
      <c r="GJ52" s="110"/>
      <c r="GK52" s="110"/>
      <c r="GL52" s="110"/>
      <c r="GM52" s="110"/>
      <c r="GN52" s="110"/>
      <c r="GO52" s="110"/>
      <c r="GP52" s="110"/>
      <c r="GQ52" s="110">
        <f>データ!BI7</f>
        <v>-21.7</v>
      </c>
      <c r="GR52" s="110"/>
      <c r="GS52" s="110"/>
      <c r="GT52" s="110"/>
      <c r="GU52" s="110"/>
      <c r="GV52" s="110"/>
      <c r="GW52" s="110"/>
      <c r="GX52" s="110"/>
      <c r="GY52" s="110"/>
      <c r="GZ52" s="110"/>
      <c r="HA52" s="110"/>
      <c r="HB52" s="110"/>
      <c r="HC52" s="110"/>
      <c r="HD52" s="110"/>
      <c r="HE52" s="110"/>
      <c r="HF52" s="110"/>
      <c r="HG52" s="110"/>
      <c r="HH52" s="110"/>
      <c r="HI52" s="110"/>
      <c r="HJ52" s="110">
        <f>データ!BJ7</f>
        <v>37.5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-22949</v>
      </c>
      <c r="JD52" s="109"/>
      <c r="JE52" s="109"/>
      <c r="JF52" s="109"/>
      <c r="JG52" s="109"/>
      <c r="JH52" s="109"/>
      <c r="JI52" s="109"/>
      <c r="JJ52" s="109"/>
      <c r="JK52" s="109"/>
      <c r="JL52" s="109"/>
      <c r="JM52" s="109"/>
      <c r="JN52" s="109"/>
      <c r="JO52" s="109"/>
      <c r="JP52" s="109"/>
      <c r="JQ52" s="109"/>
      <c r="JR52" s="109"/>
      <c r="JS52" s="109"/>
      <c r="JT52" s="109"/>
      <c r="JU52" s="109"/>
      <c r="JV52" s="109">
        <f>データ!BR7</f>
        <v>-4316</v>
      </c>
      <c r="JW52" s="109"/>
      <c r="JX52" s="109"/>
      <c r="JY52" s="109"/>
      <c r="JZ52" s="109"/>
      <c r="KA52" s="109"/>
      <c r="KB52" s="109"/>
      <c r="KC52" s="109"/>
      <c r="KD52" s="109"/>
      <c r="KE52" s="109"/>
      <c r="KF52" s="109"/>
      <c r="KG52" s="109"/>
      <c r="KH52" s="109"/>
      <c r="KI52" s="109"/>
      <c r="KJ52" s="109"/>
      <c r="KK52" s="109"/>
      <c r="KL52" s="109"/>
      <c r="KM52" s="109"/>
      <c r="KN52" s="109"/>
      <c r="KO52" s="109">
        <f>データ!BS7</f>
        <v>-3536</v>
      </c>
      <c r="KP52" s="109"/>
      <c r="KQ52" s="109"/>
      <c r="KR52" s="109"/>
      <c r="KS52" s="109"/>
      <c r="KT52" s="109"/>
      <c r="KU52" s="109"/>
      <c r="KV52" s="109"/>
      <c r="KW52" s="109"/>
      <c r="KX52" s="109"/>
      <c r="KY52" s="109"/>
      <c r="KZ52" s="109"/>
      <c r="LA52" s="109"/>
      <c r="LB52" s="109"/>
      <c r="LC52" s="109"/>
      <c r="LD52" s="109"/>
      <c r="LE52" s="109"/>
      <c r="LF52" s="109"/>
      <c r="LG52" s="109"/>
      <c r="LH52" s="109">
        <f>データ!BT7</f>
        <v>-4737</v>
      </c>
      <c r="LI52" s="109"/>
      <c r="LJ52" s="109"/>
      <c r="LK52" s="109"/>
      <c r="LL52" s="109"/>
      <c r="LM52" s="109"/>
      <c r="LN52" s="109"/>
      <c r="LO52" s="109"/>
      <c r="LP52" s="109"/>
      <c r="LQ52" s="109"/>
      <c r="LR52" s="109"/>
      <c r="LS52" s="109"/>
      <c r="LT52" s="109"/>
      <c r="LU52" s="109"/>
      <c r="LV52" s="109"/>
      <c r="LW52" s="109"/>
      <c r="LX52" s="109"/>
      <c r="LY52" s="109"/>
      <c r="LZ52" s="109"/>
      <c r="MA52" s="109">
        <f>データ!BU7</f>
        <v>24616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479301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18440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PVio2Bfw5QFY3NQIKSxTr+HhGI2Xfq0TuOPiMsAMPQiYyyhugFm/EIvPtsMHgbmkBEZYfgCi+VaKut4dcI9Bw==" saltValue="Dqh6FA2Z1AIGarjTlIbj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5" t="s">
        <v>67</v>
      </c>
      <c r="I3" s="146"/>
      <c r="J3" s="146"/>
      <c r="K3" s="146"/>
      <c r="L3" s="146"/>
      <c r="M3" s="146"/>
      <c r="N3" s="146"/>
      <c r="O3" s="146"/>
      <c r="P3" s="146"/>
      <c r="Q3" s="146"/>
      <c r="R3" s="146"/>
      <c r="S3" s="146"/>
      <c r="T3" s="146"/>
      <c r="U3" s="146"/>
      <c r="V3" s="146"/>
      <c r="W3" s="146"/>
      <c r="X3" s="146"/>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7"/>
      <c r="I4" s="148"/>
      <c r="J4" s="148"/>
      <c r="K4" s="148"/>
      <c r="L4" s="148"/>
      <c r="M4" s="148"/>
      <c r="N4" s="148"/>
      <c r="O4" s="148"/>
      <c r="P4" s="148"/>
      <c r="Q4" s="148"/>
      <c r="R4" s="148"/>
      <c r="S4" s="148"/>
      <c r="T4" s="148"/>
      <c r="U4" s="148"/>
      <c r="V4" s="148"/>
      <c r="W4" s="148"/>
      <c r="X4" s="148"/>
      <c r="Y4" s="142" t="s">
        <v>71</v>
      </c>
      <c r="Z4" s="143"/>
      <c r="AA4" s="143"/>
      <c r="AB4" s="143"/>
      <c r="AC4" s="143"/>
      <c r="AD4" s="143"/>
      <c r="AE4" s="143"/>
      <c r="AF4" s="143"/>
      <c r="AG4" s="143"/>
      <c r="AH4" s="143"/>
      <c r="AI4" s="144"/>
      <c r="AJ4" s="149" t="s">
        <v>72</v>
      </c>
      <c r="AK4" s="149"/>
      <c r="AL4" s="149"/>
      <c r="AM4" s="149"/>
      <c r="AN4" s="149"/>
      <c r="AO4" s="149"/>
      <c r="AP4" s="149"/>
      <c r="AQ4" s="149"/>
      <c r="AR4" s="149"/>
      <c r="AS4" s="149"/>
      <c r="AT4" s="149"/>
      <c r="AU4" s="150" t="s">
        <v>73</v>
      </c>
      <c r="AV4" s="149"/>
      <c r="AW4" s="149"/>
      <c r="AX4" s="149"/>
      <c r="AY4" s="149"/>
      <c r="AZ4" s="149"/>
      <c r="BA4" s="149"/>
      <c r="BB4" s="149"/>
      <c r="BC4" s="149"/>
      <c r="BD4" s="149"/>
      <c r="BE4" s="149"/>
      <c r="BF4" s="149" t="s">
        <v>74</v>
      </c>
      <c r="BG4" s="149"/>
      <c r="BH4" s="149"/>
      <c r="BI4" s="149"/>
      <c r="BJ4" s="149"/>
      <c r="BK4" s="149"/>
      <c r="BL4" s="149"/>
      <c r="BM4" s="149"/>
      <c r="BN4" s="149"/>
      <c r="BO4" s="149"/>
      <c r="BP4" s="149"/>
      <c r="BQ4" s="150" t="s">
        <v>75</v>
      </c>
      <c r="BR4" s="149"/>
      <c r="BS4" s="149"/>
      <c r="BT4" s="149"/>
      <c r="BU4" s="149"/>
      <c r="BV4" s="149"/>
      <c r="BW4" s="149"/>
      <c r="BX4" s="149"/>
      <c r="BY4" s="149"/>
      <c r="BZ4" s="149"/>
      <c r="CA4" s="149"/>
      <c r="CB4" s="149" t="s">
        <v>76</v>
      </c>
      <c r="CC4" s="149"/>
      <c r="CD4" s="149"/>
      <c r="CE4" s="149"/>
      <c r="CF4" s="149"/>
      <c r="CG4" s="149"/>
      <c r="CH4" s="149"/>
      <c r="CI4" s="149"/>
      <c r="CJ4" s="149"/>
      <c r="CK4" s="149"/>
      <c r="CL4" s="149"/>
      <c r="CM4" s="151" t="s">
        <v>77</v>
      </c>
      <c r="CN4" s="151" t="s">
        <v>78</v>
      </c>
      <c r="CO4" s="142" t="s">
        <v>79</v>
      </c>
      <c r="CP4" s="143"/>
      <c r="CQ4" s="143"/>
      <c r="CR4" s="143"/>
      <c r="CS4" s="143"/>
      <c r="CT4" s="143"/>
      <c r="CU4" s="143"/>
      <c r="CV4" s="143"/>
      <c r="CW4" s="143"/>
      <c r="CX4" s="143"/>
      <c r="CY4" s="144"/>
      <c r="CZ4" s="149" t="s">
        <v>80</v>
      </c>
      <c r="DA4" s="149"/>
      <c r="DB4" s="149"/>
      <c r="DC4" s="149"/>
      <c r="DD4" s="149"/>
      <c r="DE4" s="149"/>
      <c r="DF4" s="149"/>
      <c r="DG4" s="149"/>
      <c r="DH4" s="149"/>
      <c r="DI4" s="149"/>
      <c r="DJ4" s="149"/>
      <c r="DK4" s="142" t="s">
        <v>81</v>
      </c>
      <c r="DL4" s="143"/>
      <c r="DM4" s="143"/>
      <c r="DN4" s="143"/>
      <c r="DO4" s="143"/>
      <c r="DP4" s="143"/>
      <c r="DQ4" s="143"/>
      <c r="DR4" s="143"/>
      <c r="DS4" s="143"/>
      <c r="DT4" s="143"/>
      <c r="DU4" s="144"/>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110</v>
      </c>
      <c r="AM5" s="59" t="s">
        <v>100</v>
      </c>
      <c r="AN5" s="59" t="s">
        <v>111</v>
      </c>
      <c r="AO5" s="59" t="s">
        <v>102</v>
      </c>
      <c r="AP5" s="59" t="s">
        <v>103</v>
      </c>
      <c r="AQ5" s="59" t="s">
        <v>104</v>
      </c>
      <c r="AR5" s="59" t="s">
        <v>105</v>
      </c>
      <c r="AS5" s="59" t="s">
        <v>106</v>
      </c>
      <c r="AT5" s="59" t="s">
        <v>107</v>
      </c>
      <c r="AU5" s="59" t="s">
        <v>108</v>
      </c>
      <c r="AV5" s="59" t="s">
        <v>109</v>
      </c>
      <c r="AW5" s="59" t="s">
        <v>110</v>
      </c>
      <c r="AX5" s="59" t="s">
        <v>100</v>
      </c>
      <c r="AY5" s="59" t="s">
        <v>111</v>
      </c>
      <c r="AZ5" s="59" t="s">
        <v>102</v>
      </c>
      <c r="BA5" s="59" t="s">
        <v>103</v>
      </c>
      <c r="BB5" s="59" t="s">
        <v>104</v>
      </c>
      <c r="BC5" s="59" t="s">
        <v>105</v>
      </c>
      <c r="BD5" s="59" t="s">
        <v>106</v>
      </c>
      <c r="BE5" s="59" t="s">
        <v>107</v>
      </c>
      <c r="BF5" s="59" t="s">
        <v>97</v>
      </c>
      <c r="BG5" s="59" t="s">
        <v>109</v>
      </c>
      <c r="BH5" s="59" t="s">
        <v>110</v>
      </c>
      <c r="BI5" s="59" t="s">
        <v>112</v>
      </c>
      <c r="BJ5" s="59" t="s">
        <v>111</v>
      </c>
      <c r="BK5" s="59" t="s">
        <v>102</v>
      </c>
      <c r="BL5" s="59" t="s">
        <v>103</v>
      </c>
      <c r="BM5" s="59" t="s">
        <v>104</v>
      </c>
      <c r="BN5" s="59" t="s">
        <v>105</v>
      </c>
      <c r="BO5" s="59" t="s">
        <v>106</v>
      </c>
      <c r="BP5" s="59" t="s">
        <v>107</v>
      </c>
      <c r="BQ5" s="59" t="s">
        <v>108</v>
      </c>
      <c r="BR5" s="59" t="s">
        <v>109</v>
      </c>
      <c r="BS5" s="59" t="s">
        <v>99</v>
      </c>
      <c r="BT5" s="59" t="s">
        <v>100</v>
      </c>
      <c r="BU5" s="59" t="s">
        <v>101</v>
      </c>
      <c r="BV5" s="59" t="s">
        <v>102</v>
      </c>
      <c r="BW5" s="59" t="s">
        <v>103</v>
      </c>
      <c r="BX5" s="59" t="s">
        <v>104</v>
      </c>
      <c r="BY5" s="59" t="s">
        <v>105</v>
      </c>
      <c r="BZ5" s="59" t="s">
        <v>106</v>
      </c>
      <c r="CA5" s="59" t="s">
        <v>107</v>
      </c>
      <c r="CB5" s="59" t="s">
        <v>113</v>
      </c>
      <c r="CC5" s="59" t="s">
        <v>98</v>
      </c>
      <c r="CD5" s="59" t="s">
        <v>99</v>
      </c>
      <c r="CE5" s="59" t="s">
        <v>112</v>
      </c>
      <c r="CF5" s="59" t="s">
        <v>111</v>
      </c>
      <c r="CG5" s="59" t="s">
        <v>102</v>
      </c>
      <c r="CH5" s="59" t="s">
        <v>103</v>
      </c>
      <c r="CI5" s="59" t="s">
        <v>104</v>
      </c>
      <c r="CJ5" s="59" t="s">
        <v>105</v>
      </c>
      <c r="CK5" s="59" t="s">
        <v>106</v>
      </c>
      <c r="CL5" s="59" t="s">
        <v>107</v>
      </c>
      <c r="CM5" s="152"/>
      <c r="CN5" s="152"/>
      <c r="CO5" s="59" t="s">
        <v>97</v>
      </c>
      <c r="CP5" s="59" t="s">
        <v>114</v>
      </c>
      <c r="CQ5" s="59" t="s">
        <v>99</v>
      </c>
      <c r="CR5" s="59" t="s">
        <v>100</v>
      </c>
      <c r="CS5" s="59" t="s">
        <v>115</v>
      </c>
      <c r="CT5" s="59" t="s">
        <v>102</v>
      </c>
      <c r="CU5" s="59" t="s">
        <v>103</v>
      </c>
      <c r="CV5" s="59" t="s">
        <v>104</v>
      </c>
      <c r="CW5" s="59" t="s">
        <v>105</v>
      </c>
      <c r="CX5" s="59" t="s">
        <v>106</v>
      </c>
      <c r="CY5" s="59" t="s">
        <v>107</v>
      </c>
      <c r="CZ5" s="59" t="s">
        <v>108</v>
      </c>
      <c r="DA5" s="59" t="s">
        <v>109</v>
      </c>
      <c r="DB5" s="59" t="s">
        <v>110</v>
      </c>
      <c r="DC5" s="59" t="s">
        <v>112</v>
      </c>
      <c r="DD5" s="59" t="s">
        <v>111</v>
      </c>
      <c r="DE5" s="59" t="s">
        <v>102</v>
      </c>
      <c r="DF5" s="59" t="s">
        <v>103</v>
      </c>
      <c r="DG5" s="59" t="s">
        <v>104</v>
      </c>
      <c r="DH5" s="59" t="s">
        <v>105</v>
      </c>
      <c r="DI5" s="59" t="s">
        <v>106</v>
      </c>
      <c r="DJ5" s="59" t="s">
        <v>44</v>
      </c>
      <c r="DK5" s="59" t="s">
        <v>108</v>
      </c>
      <c r="DL5" s="59" t="s">
        <v>98</v>
      </c>
      <c r="DM5" s="59" t="s">
        <v>110</v>
      </c>
      <c r="DN5" s="59" t="s">
        <v>112</v>
      </c>
      <c r="DO5" s="59" t="s">
        <v>111</v>
      </c>
      <c r="DP5" s="59" t="s">
        <v>102</v>
      </c>
      <c r="DQ5" s="59" t="s">
        <v>103</v>
      </c>
      <c r="DR5" s="59" t="s">
        <v>104</v>
      </c>
      <c r="DS5" s="59" t="s">
        <v>105</v>
      </c>
      <c r="DT5" s="59" t="s">
        <v>106</v>
      </c>
      <c r="DU5" s="59" t="s">
        <v>107</v>
      </c>
    </row>
    <row r="6" spans="1:125" s="66" customFormat="1" x14ac:dyDescent="0.15">
      <c r="A6" s="49" t="s">
        <v>116</v>
      </c>
      <c r="B6" s="60">
        <f>B8</f>
        <v>2017</v>
      </c>
      <c r="C6" s="60">
        <f t="shared" ref="C6:X6" si="1">C8</f>
        <v>232050</v>
      </c>
      <c r="D6" s="60">
        <f t="shared" si="1"/>
        <v>47</v>
      </c>
      <c r="E6" s="60">
        <f t="shared" si="1"/>
        <v>14</v>
      </c>
      <c r="F6" s="60">
        <f t="shared" si="1"/>
        <v>0</v>
      </c>
      <c r="G6" s="60">
        <f t="shared" si="1"/>
        <v>1</v>
      </c>
      <c r="H6" s="60" t="str">
        <f>SUBSTITUTE(H8,"　","")</f>
        <v>愛知県半田市</v>
      </c>
      <c r="I6" s="60" t="str">
        <f t="shared" si="1"/>
        <v>半田市雁宿駐車場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26</v>
      </c>
      <c r="S6" s="62" t="str">
        <f t="shared" si="1"/>
        <v>公共施設</v>
      </c>
      <c r="T6" s="62" t="str">
        <f t="shared" si="1"/>
        <v>無</v>
      </c>
      <c r="U6" s="63">
        <f t="shared" si="1"/>
        <v>3603</v>
      </c>
      <c r="V6" s="63">
        <f t="shared" si="1"/>
        <v>263</v>
      </c>
      <c r="W6" s="63">
        <f t="shared" si="1"/>
        <v>210</v>
      </c>
      <c r="X6" s="62" t="str">
        <f t="shared" si="1"/>
        <v>導入なし</v>
      </c>
      <c r="Y6" s="64">
        <f>IF(Y8="-",NA(),Y8)</f>
        <v>110.5</v>
      </c>
      <c r="Z6" s="64">
        <f t="shared" ref="Z6:AH6" si="2">IF(Z8="-",NA(),Z8)</f>
        <v>122.1</v>
      </c>
      <c r="AA6" s="64">
        <f t="shared" si="2"/>
        <v>149.6</v>
      </c>
      <c r="AB6" s="64">
        <f t="shared" si="2"/>
        <v>146.6</v>
      </c>
      <c r="AC6" s="64">
        <f t="shared" si="2"/>
        <v>171.6</v>
      </c>
      <c r="AD6" s="64">
        <f t="shared" si="2"/>
        <v>162.5</v>
      </c>
      <c r="AE6" s="64">
        <f t="shared" si="2"/>
        <v>149.69999999999999</v>
      </c>
      <c r="AF6" s="64">
        <f t="shared" si="2"/>
        <v>176.4</v>
      </c>
      <c r="AG6" s="64">
        <f t="shared" si="2"/>
        <v>172.5</v>
      </c>
      <c r="AH6" s="64">
        <f t="shared" si="2"/>
        <v>198.5</v>
      </c>
      <c r="AI6" s="61" t="str">
        <f>IF(AI8="-","",IF(AI8="-","【-】","【"&amp;SUBSTITUTE(TEXT(AI8,"#,##0.0"),"-","△")&amp;"】"))</f>
        <v>【319.1】</v>
      </c>
      <c r="AJ6" s="64">
        <f>IF(AJ8="-",NA(),AJ8)</f>
        <v>53.7</v>
      </c>
      <c r="AK6" s="64">
        <f t="shared" ref="AK6:AS6" si="3">IF(AK8="-",NA(),AK8)</f>
        <v>16.5</v>
      </c>
      <c r="AL6" s="64">
        <f t="shared" si="3"/>
        <v>14.2</v>
      </c>
      <c r="AM6" s="64">
        <f t="shared" si="3"/>
        <v>17.8</v>
      </c>
      <c r="AN6" s="64">
        <f t="shared" si="3"/>
        <v>-60.1</v>
      </c>
      <c r="AO6" s="64">
        <f t="shared" si="3"/>
        <v>5.9</v>
      </c>
      <c r="AP6" s="64">
        <f t="shared" si="3"/>
        <v>5</v>
      </c>
      <c r="AQ6" s="64">
        <f t="shared" si="3"/>
        <v>6.1</v>
      </c>
      <c r="AR6" s="64">
        <f t="shared" si="3"/>
        <v>5.6</v>
      </c>
      <c r="AS6" s="64">
        <f t="shared" si="3"/>
        <v>3.8</v>
      </c>
      <c r="AT6" s="61" t="str">
        <f>IF(AT8="-","",IF(AT8="-","【-】","【"&amp;SUBSTITUTE(TEXT(AT8,"#,##0.0"),"-","△")&amp;"】"))</f>
        <v>【5.6】</v>
      </c>
      <c r="AU6" s="65">
        <f>IF(AU8="-",NA(),AU8)</f>
        <v>925</v>
      </c>
      <c r="AV6" s="65">
        <f t="shared" ref="AV6:BD6" si="4">IF(AV8="-",NA(),AV8)</f>
        <v>171</v>
      </c>
      <c r="AW6" s="65">
        <f t="shared" si="4"/>
        <v>136</v>
      </c>
      <c r="AX6" s="65">
        <f t="shared" si="4"/>
        <v>209</v>
      </c>
      <c r="AY6" s="65">
        <f t="shared" si="4"/>
        <v>-351</v>
      </c>
      <c r="AZ6" s="65">
        <f t="shared" si="4"/>
        <v>46</v>
      </c>
      <c r="BA6" s="65">
        <f t="shared" si="4"/>
        <v>30</v>
      </c>
      <c r="BB6" s="65">
        <f t="shared" si="4"/>
        <v>26</v>
      </c>
      <c r="BC6" s="65">
        <f t="shared" si="4"/>
        <v>26</v>
      </c>
      <c r="BD6" s="65">
        <f t="shared" si="4"/>
        <v>14</v>
      </c>
      <c r="BE6" s="63" t="str">
        <f>IF(BE8="-","",IF(BE8="-","【-】","【"&amp;SUBSTITUTE(TEXT(BE8,"#,##0"),"-","△")&amp;"】"))</f>
        <v>【37】</v>
      </c>
      <c r="BF6" s="64">
        <f>IF(BF8="-",NA(),BF8)</f>
        <v>-115.8</v>
      </c>
      <c r="BG6" s="64">
        <f t="shared" ref="BG6:BO6" si="5">IF(BG8="-",NA(),BG8)</f>
        <v>-19.8</v>
      </c>
      <c r="BH6" s="64">
        <f t="shared" si="5"/>
        <v>-16.5</v>
      </c>
      <c r="BI6" s="64">
        <f t="shared" si="5"/>
        <v>-21.7</v>
      </c>
      <c r="BJ6" s="64">
        <f t="shared" si="5"/>
        <v>37.5</v>
      </c>
      <c r="BK6" s="64">
        <f t="shared" si="5"/>
        <v>36</v>
      </c>
      <c r="BL6" s="64">
        <f t="shared" si="5"/>
        <v>29.9</v>
      </c>
      <c r="BM6" s="64">
        <f t="shared" si="5"/>
        <v>36.1</v>
      </c>
      <c r="BN6" s="64">
        <f t="shared" si="5"/>
        <v>33.9</v>
      </c>
      <c r="BO6" s="64">
        <f t="shared" si="5"/>
        <v>26.5</v>
      </c>
      <c r="BP6" s="61" t="str">
        <f>IF(BP8="-","",IF(BP8="-","【-】","【"&amp;SUBSTITUTE(TEXT(BP8,"#,##0.0"),"-","△")&amp;"】"))</f>
        <v>【26.4】</v>
      </c>
      <c r="BQ6" s="65">
        <f>IF(BQ8="-",NA(),BQ8)</f>
        <v>-22949</v>
      </c>
      <c r="BR6" s="65">
        <f t="shared" ref="BR6:BZ6" si="6">IF(BR8="-",NA(),BR8)</f>
        <v>-4316</v>
      </c>
      <c r="BS6" s="65">
        <f t="shared" si="6"/>
        <v>-3536</v>
      </c>
      <c r="BT6" s="65">
        <f t="shared" si="6"/>
        <v>-4737</v>
      </c>
      <c r="BU6" s="65">
        <f t="shared" si="6"/>
        <v>24616</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117</v>
      </c>
      <c r="CM6" s="63">
        <f t="shared" ref="CM6:CN6" si="7">CM8</f>
        <v>479301</v>
      </c>
      <c r="CN6" s="63">
        <f t="shared" si="7"/>
        <v>18440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26.1</v>
      </c>
      <c r="DL6" s="64">
        <f t="shared" ref="DL6:DT6" si="9">IF(DL8="-",NA(),DL8)</f>
        <v>26.4</v>
      </c>
      <c r="DM6" s="64">
        <f t="shared" si="9"/>
        <v>27.2</v>
      </c>
      <c r="DN6" s="64">
        <f t="shared" si="9"/>
        <v>23.6</v>
      </c>
      <c r="DO6" s="64">
        <f t="shared" si="9"/>
        <v>30.8</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118</v>
      </c>
      <c r="B7" s="60">
        <f t="shared" ref="B7:X7" si="10">B8</f>
        <v>2017</v>
      </c>
      <c r="C7" s="60">
        <f t="shared" si="10"/>
        <v>232050</v>
      </c>
      <c r="D7" s="60">
        <f t="shared" si="10"/>
        <v>47</v>
      </c>
      <c r="E7" s="60">
        <f t="shared" si="10"/>
        <v>14</v>
      </c>
      <c r="F7" s="60">
        <f t="shared" si="10"/>
        <v>0</v>
      </c>
      <c r="G7" s="60">
        <f t="shared" si="10"/>
        <v>1</v>
      </c>
      <c r="H7" s="60" t="str">
        <f t="shared" si="10"/>
        <v>愛知県　半田市</v>
      </c>
      <c r="I7" s="60" t="str">
        <f t="shared" si="10"/>
        <v>半田市雁宿駐車場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26</v>
      </c>
      <c r="S7" s="62" t="str">
        <f t="shared" si="10"/>
        <v>公共施設</v>
      </c>
      <c r="T7" s="62" t="str">
        <f t="shared" si="10"/>
        <v>無</v>
      </c>
      <c r="U7" s="63">
        <f t="shared" si="10"/>
        <v>3603</v>
      </c>
      <c r="V7" s="63">
        <f t="shared" si="10"/>
        <v>263</v>
      </c>
      <c r="W7" s="63">
        <f t="shared" si="10"/>
        <v>210</v>
      </c>
      <c r="X7" s="62" t="str">
        <f t="shared" si="10"/>
        <v>導入なし</v>
      </c>
      <c r="Y7" s="64">
        <f>Y8</f>
        <v>110.5</v>
      </c>
      <c r="Z7" s="64">
        <f t="shared" ref="Z7:AH7" si="11">Z8</f>
        <v>122.1</v>
      </c>
      <c r="AA7" s="64">
        <f t="shared" si="11"/>
        <v>149.6</v>
      </c>
      <c r="AB7" s="64">
        <f t="shared" si="11"/>
        <v>146.6</v>
      </c>
      <c r="AC7" s="64">
        <f t="shared" si="11"/>
        <v>171.6</v>
      </c>
      <c r="AD7" s="64">
        <f t="shared" si="11"/>
        <v>162.5</v>
      </c>
      <c r="AE7" s="64">
        <f t="shared" si="11"/>
        <v>149.69999999999999</v>
      </c>
      <c r="AF7" s="64">
        <f t="shared" si="11"/>
        <v>176.4</v>
      </c>
      <c r="AG7" s="64">
        <f t="shared" si="11"/>
        <v>172.5</v>
      </c>
      <c r="AH7" s="64">
        <f t="shared" si="11"/>
        <v>198.5</v>
      </c>
      <c r="AI7" s="61"/>
      <c r="AJ7" s="64">
        <f>AJ8</f>
        <v>53.7</v>
      </c>
      <c r="AK7" s="64">
        <f t="shared" ref="AK7:AS7" si="12">AK8</f>
        <v>16.5</v>
      </c>
      <c r="AL7" s="64">
        <f t="shared" si="12"/>
        <v>14.2</v>
      </c>
      <c r="AM7" s="64">
        <f t="shared" si="12"/>
        <v>17.8</v>
      </c>
      <c r="AN7" s="64">
        <f t="shared" si="12"/>
        <v>-60.1</v>
      </c>
      <c r="AO7" s="64">
        <f t="shared" si="12"/>
        <v>5.9</v>
      </c>
      <c r="AP7" s="64">
        <f t="shared" si="12"/>
        <v>5</v>
      </c>
      <c r="AQ7" s="64">
        <f t="shared" si="12"/>
        <v>6.1</v>
      </c>
      <c r="AR7" s="64">
        <f t="shared" si="12"/>
        <v>5.6</v>
      </c>
      <c r="AS7" s="64">
        <f t="shared" si="12"/>
        <v>3.8</v>
      </c>
      <c r="AT7" s="61"/>
      <c r="AU7" s="65">
        <f>AU8</f>
        <v>925</v>
      </c>
      <c r="AV7" s="65">
        <f t="shared" ref="AV7:BD7" si="13">AV8</f>
        <v>171</v>
      </c>
      <c r="AW7" s="65">
        <f t="shared" si="13"/>
        <v>136</v>
      </c>
      <c r="AX7" s="65">
        <f t="shared" si="13"/>
        <v>209</v>
      </c>
      <c r="AY7" s="65">
        <f t="shared" si="13"/>
        <v>-351</v>
      </c>
      <c r="AZ7" s="65">
        <f t="shared" si="13"/>
        <v>46</v>
      </c>
      <c r="BA7" s="65">
        <f t="shared" si="13"/>
        <v>30</v>
      </c>
      <c r="BB7" s="65">
        <f t="shared" si="13"/>
        <v>26</v>
      </c>
      <c r="BC7" s="65">
        <f t="shared" si="13"/>
        <v>26</v>
      </c>
      <c r="BD7" s="65">
        <f t="shared" si="13"/>
        <v>14</v>
      </c>
      <c r="BE7" s="63"/>
      <c r="BF7" s="64">
        <f>BF8</f>
        <v>-115.8</v>
      </c>
      <c r="BG7" s="64">
        <f t="shared" ref="BG7:BO7" si="14">BG8</f>
        <v>-19.8</v>
      </c>
      <c r="BH7" s="64">
        <f t="shared" si="14"/>
        <v>-16.5</v>
      </c>
      <c r="BI7" s="64">
        <f t="shared" si="14"/>
        <v>-21.7</v>
      </c>
      <c r="BJ7" s="64">
        <f t="shared" si="14"/>
        <v>37.5</v>
      </c>
      <c r="BK7" s="64">
        <f t="shared" si="14"/>
        <v>36</v>
      </c>
      <c r="BL7" s="64">
        <f t="shared" si="14"/>
        <v>29.9</v>
      </c>
      <c r="BM7" s="64">
        <f t="shared" si="14"/>
        <v>36.1</v>
      </c>
      <c r="BN7" s="64">
        <f t="shared" si="14"/>
        <v>33.9</v>
      </c>
      <c r="BO7" s="64">
        <f t="shared" si="14"/>
        <v>26.5</v>
      </c>
      <c r="BP7" s="61"/>
      <c r="BQ7" s="65">
        <f>BQ8</f>
        <v>-22949</v>
      </c>
      <c r="BR7" s="65">
        <f t="shared" ref="BR7:BZ7" si="15">BR8</f>
        <v>-4316</v>
      </c>
      <c r="BS7" s="65">
        <f t="shared" si="15"/>
        <v>-3536</v>
      </c>
      <c r="BT7" s="65">
        <f t="shared" si="15"/>
        <v>-4737</v>
      </c>
      <c r="BU7" s="65">
        <f t="shared" si="15"/>
        <v>24616</v>
      </c>
      <c r="BV7" s="65">
        <f t="shared" si="15"/>
        <v>23102</v>
      </c>
      <c r="BW7" s="65">
        <f t="shared" si="15"/>
        <v>18295</v>
      </c>
      <c r="BX7" s="65">
        <f t="shared" si="15"/>
        <v>22959</v>
      </c>
      <c r="BY7" s="65">
        <f t="shared" si="15"/>
        <v>22148</v>
      </c>
      <c r="BZ7" s="65">
        <f t="shared" si="15"/>
        <v>24086</v>
      </c>
      <c r="CA7" s="63"/>
      <c r="CB7" s="64" t="s">
        <v>119</v>
      </c>
      <c r="CC7" s="64" t="s">
        <v>119</v>
      </c>
      <c r="CD7" s="64" t="s">
        <v>119</v>
      </c>
      <c r="CE7" s="64" t="s">
        <v>119</v>
      </c>
      <c r="CF7" s="64" t="s">
        <v>119</v>
      </c>
      <c r="CG7" s="64" t="s">
        <v>119</v>
      </c>
      <c r="CH7" s="64" t="s">
        <v>119</v>
      </c>
      <c r="CI7" s="64" t="s">
        <v>119</v>
      </c>
      <c r="CJ7" s="64" t="s">
        <v>119</v>
      </c>
      <c r="CK7" s="64" t="s">
        <v>117</v>
      </c>
      <c r="CL7" s="61"/>
      <c r="CM7" s="63">
        <f>CM8</f>
        <v>479301</v>
      </c>
      <c r="CN7" s="63">
        <f>CN8</f>
        <v>18440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26.1</v>
      </c>
      <c r="DL7" s="64">
        <f t="shared" ref="DL7:DT7" si="17">DL8</f>
        <v>26.4</v>
      </c>
      <c r="DM7" s="64">
        <f t="shared" si="17"/>
        <v>27.2</v>
      </c>
      <c r="DN7" s="64">
        <f t="shared" si="17"/>
        <v>23.6</v>
      </c>
      <c r="DO7" s="64">
        <f t="shared" si="17"/>
        <v>30.8</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232050</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26</v>
      </c>
      <c r="S8" s="69" t="s">
        <v>130</v>
      </c>
      <c r="T8" s="69" t="s">
        <v>131</v>
      </c>
      <c r="U8" s="70">
        <v>3603</v>
      </c>
      <c r="V8" s="70">
        <v>263</v>
      </c>
      <c r="W8" s="70">
        <v>210</v>
      </c>
      <c r="X8" s="69" t="s">
        <v>132</v>
      </c>
      <c r="Y8" s="71">
        <v>110.5</v>
      </c>
      <c r="Z8" s="71">
        <v>122.1</v>
      </c>
      <c r="AA8" s="71">
        <v>149.6</v>
      </c>
      <c r="AB8" s="71">
        <v>146.6</v>
      </c>
      <c r="AC8" s="71">
        <v>171.6</v>
      </c>
      <c r="AD8" s="71">
        <v>162.5</v>
      </c>
      <c r="AE8" s="71">
        <v>149.69999999999999</v>
      </c>
      <c r="AF8" s="71">
        <v>176.4</v>
      </c>
      <c r="AG8" s="71">
        <v>172.5</v>
      </c>
      <c r="AH8" s="71">
        <v>198.5</v>
      </c>
      <c r="AI8" s="68">
        <v>319.10000000000002</v>
      </c>
      <c r="AJ8" s="71">
        <v>53.7</v>
      </c>
      <c r="AK8" s="71">
        <v>16.5</v>
      </c>
      <c r="AL8" s="71">
        <v>14.2</v>
      </c>
      <c r="AM8" s="71">
        <v>17.8</v>
      </c>
      <c r="AN8" s="71">
        <v>-60.1</v>
      </c>
      <c r="AO8" s="71">
        <v>5.9</v>
      </c>
      <c r="AP8" s="71">
        <v>5</v>
      </c>
      <c r="AQ8" s="71">
        <v>6.1</v>
      </c>
      <c r="AR8" s="71">
        <v>5.6</v>
      </c>
      <c r="AS8" s="71">
        <v>3.8</v>
      </c>
      <c r="AT8" s="68">
        <v>5.6</v>
      </c>
      <c r="AU8" s="72">
        <v>925</v>
      </c>
      <c r="AV8" s="72">
        <v>171</v>
      </c>
      <c r="AW8" s="72">
        <v>136</v>
      </c>
      <c r="AX8" s="72">
        <v>209</v>
      </c>
      <c r="AY8" s="72">
        <v>-351</v>
      </c>
      <c r="AZ8" s="72">
        <v>46</v>
      </c>
      <c r="BA8" s="72">
        <v>30</v>
      </c>
      <c r="BB8" s="72">
        <v>26</v>
      </c>
      <c r="BC8" s="72">
        <v>26</v>
      </c>
      <c r="BD8" s="72">
        <v>14</v>
      </c>
      <c r="BE8" s="72">
        <v>37</v>
      </c>
      <c r="BF8" s="71">
        <v>-115.8</v>
      </c>
      <c r="BG8" s="71">
        <v>-19.8</v>
      </c>
      <c r="BH8" s="71">
        <v>-16.5</v>
      </c>
      <c r="BI8" s="71">
        <v>-21.7</v>
      </c>
      <c r="BJ8" s="71">
        <v>37.5</v>
      </c>
      <c r="BK8" s="71">
        <v>36</v>
      </c>
      <c r="BL8" s="71">
        <v>29.9</v>
      </c>
      <c r="BM8" s="71">
        <v>36.1</v>
      </c>
      <c r="BN8" s="71">
        <v>33.9</v>
      </c>
      <c r="BO8" s="71">
        <v>26.5</v>
      </c>
      <c r="BP8" s="68">
        <v>26.4</v>
      </c>
      <c r="BQ8" s="72">
        <v>-22949</v>
      </c>
      <c r="BR8" s="72">
        <v>-4316</v>
      </c>
      <c r="BS8" s="72">
        <v>-3536</v>
      </c>
      <c r="BT8" s="73">
        <v>-4737</v>
      </c>
      <c r="BU8" s="73">
        <v>24616</v>
      </c>
      <c r="BV8" s="72">
        <v>23102</v>
      </c>
      <c r="BW8" s="72">
        <v>18295</v>
      </c>
      <c r="BX8" s="72">
        <v>22959</v>
      </c>
      <c r="BY8" s="72">
        <v>22148</v>
      </c>
      <c r="BZ8" s="72">
        <v>24086</v>
      </c>
      <c r="CA8" s="70">
        <v>15069</v>
      </c>
      <c r="CB8" s="71" t="s">
        <v>124</v>
      </c>
      <c r="CC8" s="71" t="s">
        <v>124</v>
      </c>
      <c r="CD8" s="71" t="s">
        <v>124</v>
      </c>
      <c r="CE8" s="71" t="s">
        <v>124</v>
      </c>
      <c r="CF8" s="71" t="s">
        <v>124</v>
      </c>
      <c r="CG8" s="71" t="s">
        <v>124</v>
      </c>
      <c r="CH8" s="71" t="s">
        <v>124</v>
      </c>
      <c r="CI8" s="71" t="s">
        <v>124</v>
      </c>
      <c r="CJ8" s="71" t="s">
        <v>124</v>
      </c>
      <c r="CK8" s="71" t="s">
        <v>124</v>
      </c>
      <c r="CL8" s="68" t="s">
        <v>124</v>
      </c>
      <c r="CM8" s="70">
        <v>479301</v>
      </c>
      <c r="CN8" s="70">
        <v>18440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1637.3</v>
      </c>
      <c r="DF8" s="71">
        <v>1098.3</v>
      </c>
      <c r="DG8" s="71">
        <v>655.5</v>
      </c>
      <c r="DH8" s="71">
        <v>316.8</v>
      </c>
      <c r="DI8" s="71">
        <v>113.9</v>
      </c>
      <c r="DJ8" s="68">
        <v>120.3</v>
      </c>
      <c r="DK8" s="71">
        <v>26.1</v>
      </c>
      <c r="DL8" s="71">
        <v>26.4</v>
      </c>
      <c r="DM8" s="71">
        <v>27.2</v>
      </c>
      <c r="DN8" s="71">
        <v>23.6</v>
      </c>
      <c r="DO8" s="71">
        <v>30.8</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2019-01-25T04:42:20Z</cp:lastPrinted>
  <dcterms:created xsi:type="dcterms:W3CDTF">2018-12-07T10:31:12Z</dcterms:created>
  <dcterms:modified xsi:type="dcterms:W3CDTF">2019-02-15T04:05:54Z</dcterms:modified>
  <cp:category/>
</cp:coreProperties>
</file>