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570_市民病院\10_管理課\00_課共有\経営企画担当\62 照会・回答・報告・依頼\H30\財政課→愛知県）H31.02.06 公営企業に係る経営比較分析表（平成29年度決算）の分析等の確認について\"/>
    </mc:Choice>
  </mc:AlternateContent>
  <workbookProtection workbookAlgorithmName="SHA-512" workbookHashValue="HDTatpf+PK106wKZa4B9RxGtgDCTc9vN49wUvoDuq6nybevgHgyK5NFM4rNDEMIy6Z7vSQ8cKhDL58t3Z5RbqQ==" workbookSaltValue="CdlEWABtfe7665evdCm0Z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DD54" i="4"/>
  <c r="DD32" i="4"/>
  <c r="EO78" i="4"/>
  <c r="U78" i="4"/>
  <c r="P54" i="4"/>
  <c r="P32" i="4"/>
  <c r="BZ78" i="4"/>
  <c r="BI54" i="4"/>
  <c r="BI32" i="4"/>
  <c r="LY54" i="4"/>
  <c r="LY32" i="4"/>
  <c r="IK54" i="4"/>
  <c r="LO78" i="4"/>
  <c r="IK32" i="4"/>
  <c r="GT78" i="4"/>
  <c r="EW54" i="4"/>
  <c r="EW32" i="4"/>
  <c r="GA78" i="4"/>
  <c r="EH54" i="4"/>
  <c r="EH32" i="4"/>
  <c r="BG78" i="4"/>
  <c r="AT54" i="4"/>
  <c r="AT32" i="4"/>
  <c r="LJ32" i="4"/>
  <c r="LJ54" i="4"/>
  <c r="KV78" i="4"/>
  <c r="HV54" i="4"/>
  <c r="HV32" i="4"/>
</calcChain>
</file>

<file path=xl/sharedStrings.xml><?xml version="1.0" encoding="utf-8"?>
<sst xmlns="http://schemas.openxmlformats.org/spreadsheetml/2006/main" count="287" uniqueCount="154">
  <si>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</si>
  <si>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</si>
  <si>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</si>
  <si>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</si>
  <si>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</si>
  <si>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</si>
  <si>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</si>
  <si>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</si>
  <si>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</si>
  <si>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</si>
  <si>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</si>
  <si>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</si>
  <si>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</si>
  <si>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</si>
  <si>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</si>
  <si>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</si>
  <si>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</si>
  <si>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</si>
  <si>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</si>
  <si>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</si>
  <si>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</si>
  <si>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</si>
  <si>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</si>
  <si>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</si>
  <si>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</si>
  <si>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</si>
  <si>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</si>
  <si>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</si>
  <si>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</si>
  <si>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</si>
  <si>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</si>
  <si>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</si>
  <si>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</si>
  <si>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</si>
  <si>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</si>
  <si>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</si>
  <si>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</si>
  <si>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</si>
  <si>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</si>
  <si>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</si>
  <si>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</si>
  <si>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</si>
  <si>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</si>
  <si>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</si>
  <si>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</si>
  <si>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</si>
  <si>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</si>
  <si>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</si>
  <si>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</si>
  <si>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</si>
  <si>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</si>
  <si>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</si>
  <si>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</si>
  <si>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</si>
  <si>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</si>
  <si>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</si>
  <si>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</si>
  <si>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</si>
  <si>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</si>
  <si>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</si>
  <si>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</si>
  <si>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</si>
  <si>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</si>
  <si>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</si>
  <si>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</si>
  <si>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</si>
  <si>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</si>
  <si>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</si>
  <si>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</si>
  <si>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</si>
  <si>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</si>
  <si>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</si>
  <si>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</si>
  <si>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</si>
  <si>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</si>
  <si>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</si>
  <si>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</si>
  <si>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</si>
  <si>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</si>
  <si>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</si>
  <si>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</si>
  <si>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</si>
  <si>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</si>
  <si>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</si>
  <si>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</si>
  <si>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</si>
  <si>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</si>
  <si>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</si>
  <si>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</si>
  <si>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</si>
  <si>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</si>
  <si>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</si>
  <si>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</si>
  <si>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</si>
  <si>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</si>
  <si>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</si>
  <si>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</si>
  <si>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</si>
  <si>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</si>
  <si>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</si>
  <si>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</si>
  <si>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</si>
  <si>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</si>
  <si>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</si>
  <si>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</si>
  <si>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</si>
  <si>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</si>
  <si>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</si>
  <si>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</si>
  <si>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</si>
  <si>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</si>
  <si>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</si>
  <si>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</si>
  <si>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</si>
  <si>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</si>
  <si>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</si>
  <si>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</si>
  <si>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</si>
  <si>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</si>
  <si>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</si>
  <si>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</si>
  <si>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</si>
  <si>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</si>
  <si>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当該値(N-4)</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</si>
  <si>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</si>
  <si>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</si>
  <si>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</si>
  <si>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</si>
  <si>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</si>
  <si>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</si>
  <si>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春日井市</t>
  </si>
  <si>
    <t>春日井市民病院</t>
  </si>
  <si>
    <t>当然財務</t>
  </si>
  <si>
    <t>病院事業</t>
  </si>
  <si>
    <t>一般病院</t>
  </si>
  <si>
    <t>500床以上</t>
  </si>
  <si>
    <t>非設置</t>
  </si>
  <si>
    <t>直営</t>
  </si>
  <si>
    <t>対象</t>
  </si>
  <si>
    <t>透 I 未 訓 ガ</t>
  </si>
  <si>
    <t>救 臨 感 災 地</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</si>
  <si>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</si>
  <si>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</si>
  <si>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</si>
  <si>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</si>
  <si>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</si>
  <si>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</si>
  <si>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</si>
  <si>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</si>
  <si>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</si>
  <si>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医療を提供する事業者として、患者との相互信頼関係の構築を最も大切にし、患者に喜ばれる質の高い医療を提供するとともに、この地域の基幹病院として、この地域の医療の水準維持と向上を図る。また、「がん」「脳卒中」「心筋梗塞等の心血管疾患」「糖尿病」「精神疾患」の５疾病について、急性期医療及び高度専門医療を提供し、地域住民が安心して医療を受けられる体制を確保するとともに、患者が住み慣れた地域で暮らせるよう、かかりつけ医や介護サービス事業者等との連携の強化を図り、地域完結型の医療を推進する。これらの取組みを更に充実させるため、健全経営に努めるなど経営基盤の強化を図り、医療サービスを継続し提供していく。</t>
    <phoneticPr fontId="5"/>
  </si>
  <si>
    <t>「①経常収支比率」は、100％を超え「③累積欠損金比率」は、平成26年度の制度改正により退職給付引当金を一括計上したことで一時的に増加したが、黒字により順調に減少している。「②医業収支比率」は、他会計からの繰入金による収入もあるが、医業収益によって医業費用が賄えている状況であり、健全な経営基盤を確保し自立性の高い経営が行えている。
「④病床利用率」は、類似病院平均値を上回るとともに、80％以上を維持している。「⑦職員給与費対医業収益比率」は年々上昇傾向にあったが、医業収益の増加により前年度を1.5％下回った。
「⑤入院患者１人１日当たり収益」と「⑥外来患者１人１日当たり収益」、「⑧材料費対医療収益比率」は、上昇傾向にあり、医薬品の薬価や医療材料の償還価格を適切に算定できている。
　健全な病院経営を行うため今年度の主な取り組みとして、地域の医療機関がインターネットを通じて当院での検査や画像などの患者情報を閲覧したり、ＣＴやＭＲ等の検査を予約したりすることができるＩＣＴを活用した「Tri-netかすがい」の導入や春日井市医師会の会員と当院の医師が、直接懇談する会を開催するとともに、当院の医師や事務職員が地域の医療機関等を直接訪問し、各診療科の診療内容や体制、病院の取組み等を紹介するなど顔の見える関係づくりや信頼関係の構築に努めた。</t>
    <rPh sb="134" eb="136">
      <t>ジョウキョウ</t>
    </rPh>
    <rPh sb="140" eb="142">
      <t>ケンゼン</t>
    </rPh>
    <rPh sb="143" eb="145">
      <t>ケイエイ</t>
    </rPh>
    <rPh sb="145" eb="147">
      <t>キバン</t>
    </rPh>
    <rPh sb="148" eb="150">
      <t>カクホ</t>
    </rPh>
    <rPh sb="151" eb="154">
      <t>ジリツセイ</t>
    </rPh>
    <rPh sb="155" eb="156">
      <t>タカ</t>
    </rPh>
    <rPh sb="157" eb="159">
      <t>ケイエイ</t>
    </rPh>
    <rPh sb="160" eb="161">
      <t>オコナ</t>
    </rPh>
    <rPh sb="234" eb="236">
      <t>イギョウ</t>
    </rPh>
    <rPh sb="236" eb="238">
      <t>シュウエキ</t>
    </rPh>
    <rPh sb="239" eb="241">
      <t>ゾウカ</t>
    </rPh>
    <rPh sb="244" eb="247">
      <t>ゼンネンド</t>
    </rPh>
    <rPh sb="252" eb="253">
      <t>シタ</t>
    </rPh>
    <rPh sb="345" eb="347">
      <t>ケンゼン</t>
    </rPh>
    <rPh sb="348" eb="350">
      <t>ビョウイン</t>
    </rPh>
    <rPh sb="350" eb="352">
      <t>ケイエイ</t>
    </rPh>
    <rPh sb="353" eb="354">
      <t>オコナ</t>
    </rPh>
    <rPh sb="357" eb="360">
      <t>コンネンド</t>
    </rPh>
    <rPh sb="361" eb="362">
      <t>オモ</t>
    </rPh>
    <rPh sb="363" eb="364">
      <t>ト</t>
    </rPh>
    <rPh sb="365" eb="366">
      <t>ク</t>
    </rPh>
    <rPh sb="371" eb="373">
      <t>チイキ</t>
    </rPh>
    <rPh sb="374" eb="376">
      <t>イリョウ</t>
    </rPh>
    <rPh sb="376" eb="378">
      <t>キカン</t>
    </rPh>
    <rPh sb="387" eb="388">
      <t>ツウ</t>
    </rPh>
    <rPh sb="390" eb="392">
      <t>トウイン</t>
    </rPh>
    <rPh sb="394" eb="396">
      <t>ケンサ</t>
    </rPh>
    <rPh sb="397" eb="399">
      <t>ガゾウ</t>
    </rPh>
    <rPh sb="402" eb="404">
      <t>カンジャ</t>
    </rPh>
    <rPh sb="404" eb="406">
      <t>ジョウホウ</t>
    </rPh>
    <rPh sb="407" eb="409">
      <t>エツラン</t>
    </rPh>
    <rPh sb="418" eb="419">
      <t>トウ</t>
    </rPh>
    <rPh sb="420" eb="422">
      <t>ケンサ</t>
    </rPh>
    <rPh sb="423" eb="425">
      <t>ヨヤク</t>
    </rPh>
    <rPh sb="440" eb="442">
      <t>カツヨウ</t>
    </rPh>
    <rPh sb="458" eb="460">
      <t>ドウニュウ</t>
    </rPh>
    <rPh sb="461" eb="465">
      <t>カスガイシ</t>
    </rPh>
    <rPh sb="465" eb="468">
      <t>イシカイ</t>
    </rPh>
    <rPh sb="469" eb="471">
      <t>カイイン</t>
    </rPh>
    <rPh sb="472" eb="474">
      <t>トウイン</t>
    </rPh>
    <rPh sb="475" eb="477">
      <t>イシ</t>
    </rPh>
    <rPh sb="479" eb="481">
      <t>チョクセツ</t>
    </rPh>
    <rPh sb="481" eb="483">
      <t>コンダン</t>
    </rPh>
    <rPh sb="485" eb="486">
      <t>カイ</t>
    </rPh>
    <rPh sb="487" eb="489">
      <t>カイサイ</t>
    </rPh>
    <rPh sb="496" eb="498">
      <t>トウイン</t>
    </rPh>
    <rPh sb="499" eb="501">
      <t>イシ</t>
    </rPh>
    <rPh sb="502" eb="504">
      <t>ジム</t>
    </rPh>
    <rPh sb="504" eb="506">
      <t>ショクイン</t>
    </rPh>
    <rPh sb="507" eb="509">
      <t>チイキ</t>
    </rPh>
    <rPh sb="510" eb="512">
      <t>イリョウ</t>
    </rPh>
    <rPh sb="512" eb="514">
      <t>キカン</t>
    </rPh>
    <rPh sb="514" eb="515">
      <t>トウ</t>
    </rPh>
    <rPh sb="516" eb="518">
      <t>チョクセツ</t>
    </rPh>
    <rPh sb="518" eb="520">
      <t>ホウモン</t>
    </rPh>
    <rPh sb="522" eb="523">
      <t>カク</t>
    </rPh>
    <rPh sb="523" eb="526">
      <t>シンリョウカ</t>
    </rPh>
    <rPh sb="527" eb="529">
      <t>シンリョウ</t>
    </rPh>
    <rPh sb="529" eb="531">
      <t>ナイヨウ</t>
    </rPh>
    <rPh sb="532" eb="534">
      <t>タイセイ</t>
    </rPh>
    <rPh sb="535" eb="537">
      <t>ビョウイン</t>
    </rPh>
    <rPh sb="538" eb="540">
      <t>トリク</t>
    </rPh>
    <rPh sb="541" eb="542">
      <t>トウ</t>
    </rPh>
    <rPh sb="543" eb="545">
      <t>ショウカイ</t>
    </rPh>
    <rPh sb="549" eb="550">
      <t>カオ</t>
    </rPh>
    <rPh sb="551" eb="552">
      <t>ミ</t>
    </rPh>
    <rPh sb="554" eb="556">
      <t>カンケイ</t>
    </rPh>
    <rPh sb="560" eb="562">
      <t>シンライ</t>
    </rPh>
    <rPh sb="562" eb="564">
      <t>カンケイ</t>
    </rPh>
    <rPh sb="565" eb="567">
      <t>コウチク</t>
    </rPh>
    <rPh sb="568" eb="569">
      <t>ツト</t>
    </rPh>
    <phoneticPr fontId="5"/>
  </si>
  <si>
    <t>　各指標のうち、経営の健全性・効率性の③については累積欠損金が発生していないことが必要であることから早期に解消することが望まれるが、経常収支比率や医業収支比率は100％を上回っており、現状としては健全かつ効率的な経営を行うことができている。
　新公立病院改革プラン（中期経営計画）で定めた取組みを積極的に進め健全な経営を継続し、経営基盤をより強固にするため、医療スタッフの確保や施設・設備の改修、医療機器の更新・導入を行うとともに、地域の医療機関へ継続的に訪問し更なる相互の信頼関係の向上を図り、また、地域医療連携システム「Tri-netかすがい」の活用などを通して連携の強化に努める。
　経営形態については、診療体制の充実を図っていることや、他院との役割を分担し相互に補いながら連携の強化を推進していることなどから、他院との再編やネットワーク化、経営形態の見直しを行うことなく、引続き現在の体制にて運営することとする。
　しかし、今後、病院を取り巻く環境や当院の経営状況等に大きな変化が生じた場合には、改めて検討するものとする。
　なお、平成29年３月に改定した新公立病院改革プランは平成32年度に見直す予定である。</t>
    <rPh sb="122" eb="123">
      <t>シン</t>
    </rPh>
    <rPh sb="123" eb="125">
      <t>コウリツ</t>
    </rPh>
    <rPh sb="125" eb="127">
      <t>ビョウイン</t>
    </rPh>
    <rPh sb="127" eb="129">
      <t>カイカク</t>
    </rPh>
    <rPh sb="133" eb="135">
      <t>チュウキ</t>
    </rPh>
    <rPh sb="135" eb="137">
      <t>ケイエイ</t>
    </rPh>
    <rPh sb="137" eb="139">
      <t>ケイカク</t>
    </rPh>
    <rPh sb="141" eb="142">
      <t>サダ</t>
    </rPh>
    <rPh sb="144" eb="146">
      <t>トリク</t>
    </rPh>
    <rPh sb="148" eb="151">
      <t>セッキョクテキ</t>
    </rPh>
    <rPh sb="152" eb="153">
      <t>スス</t>
    </rPh>
    <rPh sb="154" eb="156">
      <t>ケンゼン</t>
    </rPh>
    <rPh sb="157" eb="159">
      <t>ケイエイ</t>
    </rPh>
    <rPh sb="160" eb="162">
      <t>ケイゾク</t>
    </rPh>
    <rPh sb="164" eb="166">
      <t>ケイエイ</t>
    </rPh>
    <rPh sb="166" eb="168">
      <t>キバン</t>
    </rPh>
    <rPh sb="171" eb="173">
      <t>キョウコ</t>
    </rPh>
    <rPh sb="179" eb="181">
      <t>イリョウ</t>
    </rPh>
    <rPh sb="186" eb="188">
      <t>カクホ</t>
    </rPh>
    <rPh sb="189" eb="191">
      <t>シセツ</t>
    </rPh>
    <rPh sb="192" eb="194">
      <t>セツビ</t>
    </rPh>
    <rPh sb="195" eb="197">
      <t>カイシュウ</t>
    </rPh>
    <rPh sb="198" eb="200">
      <t>イリョウ</t>
    </rPh>
    <rPh sb="200" eb="202">
      <t>キキ</t>
    </rPh>
    <rPh sb="203" eb="205">
      <t>コウシン</t>
    </rPh>
    <rPh sb="206" eb="208">
      <t>ドウニュウ</t>
    </rPh>
    <rPh sb="209" eb="210">
      <t>オコナ</t>
    </rPh>
    <rPh sb="216" eb="218">
      <t>チイキ</t>
    </rPh>
    <rPh sb="219" eb="221">
      <t>イリョウ</t>
    </rPh>
    <rPh sb="221" eb="223">
      <t>キカン</t>
    </rPh>
    <rPh sb="224" eb="227">
      <t>ケイゾクテキ</t>
    </rPh>
    <rPh sb="228" eb="230">
      <t>ホウモン</t>
    </rPh>
    <rPh sb="231" eb="232">
      <t>サラ</t>
    </rPh>
    <rPh sb="251" eb="253">
      <t>チイキ</t>
    </rPh>
    <rPh sb="470" eb="472">
      <t>ヘイセイ</t>
    </rPh>
    <rPh sb="474" eb="475">
      <t>ネン</t>
    </rPh>
    <rPh sb="476" eb="477">
      <t>ガツ</t>
    </rPh>
    <rPh sb="478" eb="480">
      <t>カイテイ</t>
    </rPh>
    <rPh sb="482" eb="483">
      <t>シン</t>
    </rPh>
    <rPh sb="483" eb="485">
      <t>コウリツ</t>
    </rPh>
    <rPh sb="485" eb="487">
      <t>ビョウイン</t>
    </rPh>
    <rPh sb="487" eb="489">
      <t>カイカク</t>
    </rPh>
    <rPh sb="493" eb="495">
      <t>ヘイセイ</t>
    </rPh>
    <rPh sb="497" eb="499">
      <t>ネンド</t>
    </rPh>
    <rPh sb="500" eb="502">
      <t>ミナオ</t>
    </rPh>
    <rPh sb="503" eb="505">
      <t>ヨテイ</t>
    </rPh>
    <phoneticPr fontId="5"/>
  </si>
  <si>
    <t>「①有形固定資産減価償却率」は、年々増加傾向にあるとともに類似病院平均値を上回っている。「②器械備品減価償却比率」は、過去5年の償却率に差はないが、類似病院平均値を上回っている。このことから施設の老朽化が進んでいることが確認でき、当院は建設から20年が経過することもあり中長期的な計画を検討する必要がある。「③1床当たり有形固定資産」は、類似病院平均値を上回っているものの、過去5年の当該病院値に差は生じていない。
　経常収支比率は100％を上回り、その更新投資を経常収益で賄えているため、今後も、計画的に高度な医療機器の導入や更新を行い、安全・安心で高度な専門的医療の提供に努めていく。また、健全な経営基盤を確保し自立性の高い経営を行うことができている現状では、新公立病院改革プラン等に基づく改革は必要ない。</t>
    <rPh sb="46" eb="48">
      <t>キカイ</t>
    </rPh>
    <rPh sb="68" eb="69">
      <t>サ</t>
    </rPh>
    <rPh sb="82" eb="84">
      <t>ウワマワ</t>
    </rPh>
    <rPh sb="115" eb="117">
      <t>トウイン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</si>
</sst>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82.8</c:v>
                </c:pt>
                <c:pt idx="1">
                  <c:v>83.1</c:v>
                </c:pt>
                <c:pt idx="2">
                  <c:v>83</c:v>
                </c:pt>
                <c:pt idx="3">
                  <c:v>83.9</c:v>
                </c:pt>
                <c:pt idx="4">
                  <c:v>84.4</c:v>
                </c:pt>
              </c:numCache>
            </c:numRef>
          </c:val>
          <c:extLst xmlns:c16r2="http://schemas.microsoft.com/office/drawing/2015/06/chart">
            <c:ext xmlns:c16="http://schemas.microsoft.com/office/drawing/2014/chart" uri="{C3380CC4-5D6E-409C-BE32-E72D297353CC}">
              <c16:uniqueId val="{00000000-B095-4DA9-AC79-2C31E1C0F053}"/>
            </c:ext>
          </c:extLst>
        </c:ser>
        <c:dLbls>
          <c:showLegendKey val="0"/>
          <c:showVal val="0"/>
          <c:showCatName val="0"/>
          <c:showSerName val="0"/>
          <c:showPercent val="0"/>
          <c:showBubbleSize val="0"/>
        </c:dLbls>
        <c:gapWidth val="150"/>
        <c:axId val="186777064"/>
        <c:axId val="35499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B095-4DA9-AC79-2C31E1C0F053}"/>
            </c:ext>
          </c:extLst>
        </c:ser>
        <c:dLbls>
          <c:showLegendKey val="0"/>
          <c:showVal val="0"/>
          <c:showCatName val="0"/>
          <c:showSerName val="0"/>
          <c:showPercent val="0"/>
          <c:showBubbleSize val="0"/>
        </c:dLbls>
        <c:marker val="1"/>
        <c:smooth val="0"/>
        <c:axId val="186777064"/>
        <c:axId val="354991080"/>
      </c:lineChart>
      <c:dateAx>
        <c:axId val="186777064"/>
        <c:scaling>
          <c:orientation val="minMax"/>
        </c:scaling>
        <c:delete val="1"/>
        <c:axPos val="b"/>
        <c:numFmt formatCode="ge" sourceLinked="1"/>
        <c:majorTickMark val="none"/>
        <c:minorTickMark val="none"/>
        <c:tickLblPos val="none"/>
        <c:crossAx val="354991080"/>
        <c:crosses val="autoZero"/>
        <c:auto val="1"/>
        <c:lblOffset val="100"/>
        <c:baseTimeUnit val="years"/>
      </c:dateAx>
      <c:valAx>
        <c:axId val="354991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7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12187</c:v>
                </c:pt>
                <c:pt idx="1">
                  <c:v>12700</c:v>
                </c:pt>
                <c:pt idx="2">
                  <c:v>13052</c:v>
                </c:pt>
                <c:pt idx="3">
                  <c:v>13313</c:v>
                </c:pt>
                <c:pt idx="4">
                  <c:v>13398</c:v>
                </c:pt>
              </c:numCache>
            </c:numRef>
          </c:val>
          <c:extLst xmlns:c16r2="http://schemas.microsoft.com/office/drawing/2015/06/chart">
            <c:ext xmlns:c16="http://schemas.microsoft.com/office/drawing/2014/chart" uri="{C3380CC4-5D6E-409C-BE32-E72D297353CC}">
              <c16:uniqueId val="{00000000-AA1C-494C-A110-590B782E0CD6}"/>
            </c:ext>
          </c:extLst>
        </c:ser>
        <c:dLbls>
          <c:showLegendKey val="0"/>
          <c:showVal val="0"/>
          <c:showCatName val="0"/>
          <c:showSerName val="0"/>
          <c:showPercent val="0"/>
          <c:showBubbleSize val="0"/>
        </c:dLbls>
        <c:gapWidth val="150"/>
        <c:axId val="352703944"/>
        <c:axId val="35270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AA1C-494C-A110-590B782E0CD6}"/>
            </c:ext>
          </c:extLst>
        </c:ser>
        <c:dLbls>
          <c:showLegendKey val="0"/>
          <c:showVal val="0"/>
          <c:showCatName val="0"/>
          <c:showSerName val="0"/>
          <c:showPercent val="0"/>
          <c:showBubbleSize val="0"/>
        </c:dLbls>
        <c:marker val="1"/>
        <c:smooth val="0"/>
        <c:axId val="352703944"/>
        <c:axId val="352704336"/>
      </c:lineChart>
      <c:dateAx>
        <c:axId val="352703944"/>
        <c:scaling>
          <c:orientation val="minMax"/>
        </c:scaling>
        <c:delete val="1"/>
        <c:axPos val="b"/>
        <c:numFmt formatCode="ge" sourceLinked="1"/>
        <c:majorTickMark val="none"/>
        <c:minorTickMark val="none"/>
        <c:tickLblPos val="none"/>
        <c:crossAx val="352704336"/>
        <c:crosses val="autoZero"/>
        <c:auto val="1"/>
        <c:lblOffset val="100"/>
        <c:baseTimeUnit val="years"/>
      </c:dateAx>
      <c:valAx>
        <c:axId val="35270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703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54492</c:v>
                </c:pt>
                <c:pt idx="1">
                  <c:v>54781</c:v>
                </c:pt>
                <c:pt idx="2">
                  <c:v>57016</c:v>
                </c:pt>
                <c:pt idx="3">
                  <c:v>58165</c:v>
                </c:pt>
                <c:pt idx="4">
                  <c:v>59778</c:v>
                </c:pt>
              </c:numCache>
            </c:numRef>
          </c:val>
          <c:extLst xmlns:c16r2="http://schemas.microsoft.com/office/drawing/2015/06/chart">
            <c:ext xmlns:c16="http://schemas.microsoft.com/office/drawing/2014/chart" uri="{C3380CC4-5D6E-409C-BE32-E72D297353CC}">
              <c16:uniqueId val="{00000000-343E-4203-865C-4CD63A15A890}"/>
            </c:ext>
          </c:extLst>
        </c:ser>
        <c:dLbls>
          <c:showLegendKey val="0"/>
          <c:showVal val="0"/>
          <c:showCatName val="0"/>
          <c:showSerName val="0"/>
          <c:showPercent val="0"/>
          <c:showBubbleSize val="0"/>
        </c:dLbls>
        <c:gapWidth val="150"/>
        <c:axId val="355390528"/>
        <c:axId val="35539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343E-4203-865C-4CD63A15A890}"/>
            </c:ext>
          </c:extLst>
        </c:ser>
        <c:dLbls>
          <c:showLegendKey val="0"/>
          <c:showVal val="0"/>
          <c:showCatName val="0"/>
          <c:showSerName val="0"/>
          <c:showPercent val="0"/>
          <c:showBubbleSize val="0"/>
        </c:dLbls>
        <c:marker val="1"/>
        <c:smooth val="0"/>
        <c:axId val="355390528"/>
        <c:axId val="355390920"/>
      </c:lineChart>
      <c:dateAx>
        <c:axId val="355390528"/>
        <c:scaling>
          <c:orientation val="minMax"/>
        </c:scaling>
        <c:delete val="1"/>
        <c:axPos val="b"/>
        <c:numFmt formatCode="ge" sourceLinked="1"/>
        <c:majorTickMark val="none"/>
        <c:minorTickMark val="none"/>
        <c:tickLblPos val="none"/>
        <c:crossAx val="355390920"/>
        <c:crosses val="autoZero"/>
        <c:auto val="1"/>
        <c:lblOffset val="100"/>
        <c:baseTimeUnit val="years"/>
      </c:dateAx>
      <c:valAx>
        <c:axId val="355390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39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39.5</c:v>
                </c:pt>
                <c:pt idx="1">
                  <c:v>50.4</c:v>
                </c:pt>
                <c:pt idx="2">
                  <c:v>44.9</c:v>
                </c:pt>
                <c:pt idx="3">
                  <c:v>39</c:v>
                </c:pt>
                <c:pt idx="4">
                  <c:v>31.6</c:v>
                </c:pt>
              </c:numCache>
            </c:numRef>
          </c:val>
          <c:extLst xmlns:c16r2="http://schemas.microsoft.com/office/drawing/2015/06/chart">
            <c:ext xmlns:c16="http://schemas.microsoft.com/office/drawing/2014/chart" uri="{C3380CC4-5D6E-409C-BE32-E72D297353CC}">
              <c16:uniqueId val="{00000000-1AE2-48B4-AF57-CFE909E1D5E1}"/>
            </c:ext>
          </c:extLst>
        </c:ser>
        <c:dLbls>
          <c:showLegendKey val="0"/>
          <c:showVal val="0"/>
          <c:showCatName val="0"/>
          <c:showSerName val="0"/>
          <c:showPercent val="0"/>
          <c:showBubbleSize val="0"/>
        </c:dLbls>
        <c:gapWidth val="150"/>
        <c:axId val="355534856"/>
        <c:axId val="35553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1AE2-48B4-AF57-CFE909E1D5E1}"/>
            </c:ext>
          </c:extLst>
        </c:ser>
        <c:dLbls>
          <c:showLegendKey val="0"/>
          <c:showVal val="0"/>
          <c:showCatName val="0"/>
          <c:showSerName val="0"/>
          <c:showPercent val="0"/>
          <c:showBubbleSize val="0"/>
        </c:dLbls>
        <c:marker val="1"/>
        <c:smooth val="0"/>
        <c:axId val="355534856"/>
        <c:axId val="355535240"/>
      </c:lineChart>
      <c:dateAx>
        <c:axId val="355534856"/>
        <c:scaling>
          <c:orientation val="minMax"/>
        </c:scaling>
        <c:delete val="1"/>
        <c:axPos val="b"/>
        <c:numFmt formatCode="ge" sourceLinked="1"/>
        <c:majorTickMark val="none"/>
        <c:minorTickMark val="none"/>
        <c:tickLblPos val="none"/>
        <c:crossAx val="355535240"/>
        <c:crosses val="autoZero"/>
        <c:auto val="1"/>
        <c:lblOffset val="100"/>
        <c:baseTimeUnit val="years"/>
      </c:dateAx>
      <c:valAx>
        <c:axId val="35553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3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103.2</c:v>
                </c:pt>
                <c:pt idx="1">
                  <c:v>101.5</c:v>
                </c:pt>
                <c:pt idx="2">
                  <c:v>104.9</c:v>
                </c:pt>
                <c:pt idx="3">
                  <c:v>104.4</c:v>
                </c:pt>
                <c:pt idx="4">
                  <c:v>105.7</c:v>
                </c:pt>
              </c:numCache>
            </c:numRef>
          </c:val>
          <c:extLst xmlns:c16r2="http://schemas.microsoft.com/office/drawing/2015/06/chart">
            <c:ext xmlns:c16="http://schemas.microsoft.com/office/drawing/2014/chart" uri="{C3380CC4-5D6E-409C-BE32-E72D297353CC}">
              <c16:uniqueId val="{00000000-C562-438D-A3C7-9191FE046D33}"/>
            </c:ext>
          </c:extLst>
        </c:ser>
        <c:dLbls>
          <c:showLegendKey val="0"/>
          <c:showVal val="0"/>
          <c:showCatName val="0"/>
          <c:showSerName val="0"/>
          <c:showPercent val="0"/>
          <c:showBubbleSize val="0"/>
        </c:dLbls>
        <c:gapWidth val="150"/>
        <c:axId val="355580688"/>
        <c:axId val="35558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C562-438D-A3C7-9191FE046D33}"/>
            </c:ext>
          </c:extLst>
        </c:ser>
        <c:dLbls>
          <c:showLegendKey val="0"/>
          <c:showVal val="0"/>
          <c:showCatName val="0"/>
          <c:showSerName val="0"/>
          <c:showPercent val="0"/>
          <c:showBubbleSize val="0"/>
        </c:dLbls>
        <c:marker val="1"/>
        <c:smooth val="0"/>
        <c:axId val="355580688"/>
        <c:axId val="355581072"/>
      </c:lineChart>
      <c:dateAx>
        <c:axId val="355580688"/>
        <c:scaling>
          <c:orientation val="minMax"/>
        </c:scaling>
        <c:delete val="1"/>
        <c:axPos val="b"/>
        <c:numFmt formatCode="ge" sourceLinked="1"/>
        <c:majorTickMark val="none"/>
        <c:minorTickMark val="none"/>
        <c:tickLblPos val="none"/>
        <c:crossAx val="355581072"/>
        <c:crosses val="autoZero"/>
        <c:auto val="1"/>
        <c:lblOffset val="100"/>
        <c:baseTimeUnit val="years"/>
      </c:dateAx>
      <c:valAx>
        <c:axId val="35558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58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102.1</c:v>
                </c:pt>
                <c:pt idx="1">
                  <c:v>101.1</c:v>
                </c:pt>
                <c:pt idx="2">
                  <c:v>103.3</c:v>
                </c:pt>
                <c:pt idx="3">
                  <c:v>104.4</c:v>
                </c:pt>
                <c:pt idx="4">
                  <c:v>105.8</c:v>
                </c:pt>
              </c:numCache>
            </c:numRef>
          </c:val>
          <c:extLst xmlns:c16r2="http://schemas.microsoft.com/office/drawing/2015/06/chart">
            <c:ext xmlns:c16="http://schemas.microsoft.com/office/drawing/2014/chart" uri="{C3380CC4-5D6E-409C-BE32-E72D297353CC}">
              <c16:uniqueId val="{00000000-4D9C-42F0-9940-E25A3C50478C}"/>
            </c:ext>
          </c:extLst>
        </c:ser>
        <c:dLbls>
          <c:showLegendKey val="0"/>
          <c:showVal val="0"/>
          <c:showCatName val="0"/>
          <c:showSerName val="0"/>
          <c:showPercent val="0"/>
          <c:showBubbleSize val="0"/>
        </c:dLbls>
        <c:gapWidth val="150"/>
        <c:axId val="355608568"/>
        <c:axId val="3556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4D9C-42F0-9940-E25A3C50478C}"/>
            </c:ext>
          </c:extLst>
        </c:ser>
        <c:dLbls>
          <c:showLegendKey val="0"/>
          <c:showVal val="0"/>
          <c:showCatName val="0"/>
          <c:showSerName val="0"/>
          <c:showPercent val="0"/>
          <c:showBubbleSize val="0"/>
        </c:dLbls>
        <c:marker val="1"/>
        <c:smooth val="0"/>
        <c:axId val="355608568"/>
        <c:axId val="355613048"/>
      </c:lineChart>
      <c:dateAx>
        <c:axId val="355608568"/>
        <c:scaling>
          <c:orientation val="minMax"/>
        </c:scaling>
        <c:delete val="1"/>
        <c:axPos val="b"/>
        <c:numFmt formatCode="ge" sourceLinked="1"/>
        <c:majorTickMark val="none"/>
        <c:minorTickMark val="none"/>
        <c:tickLblPos val="none"/>
        <c:crossAx val="355613048"/>
        <c:crosses val="autoZero"/>
        <c:auto val="1"/>
        <c:lblOffset val="100"/>
        <c:baseTimeUnit val="years"/>
      </c:dateAx>
      <c:valAx>
        <c:axId val="35561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560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53.3</c:v>
                </c:pt>
                <c:pt idx="1">
                  <c:v>60.2</c:v>
                </c:pt>
                <c:pt idx="2">
                  <c:v>62.1</c:v>
                </c:pt>
                <c:pt idx="3">
                  <c:v>63.4</c:v>
                </c:pt>
                <c:pt idx="4">
                  <c:v>65</c:v>
                </c:pt>
              </c:numCache>
            </c:numRef>
          </c:val>
          <c:extLst xmlns:c16r2="http://schemas.microsoft.com/office/drawing/2015/06/chart">
            <c:ext xmlns:c16="http://schemas.microsoft.com/office/drawing/2014/chart" uri="{C3380CC4-5D6E-409C-BE32-E72D297353CC}">
              <c16:uniqueId val="{00000000-EE41-4F8F-B840-8ACEEF9F6443}"/>
            </c:ext>
          </c:extLst>
        </c:ser>
        <c:dLbls>
          <c:showLegendKey val="0"/>
          <c:showVal val="0"/>
          <c:showCatName val="0"/>
          <c:showSerName val="0"/>
          <c:showPercent val="0"/>
          <c:showBubbleSize val="0"/>
        </c:dLbls>
        <c:gapWidth val="150"/>
        <c:axId val="355678880"/>
        <c:axId val="3556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EE41-4F8F-B840-8ACEEF9F6443}"/>
            </c:ext>
          </c:extLst>
        </c:ser>
        <c:dLbls>
          <c:showLegendKey val="0"/>
          <c:showVal val="0"/>
          <c:showCatName val="0"/>
          <c:showSerName val="0"/>
          <c:showPercent val="0"/>
          <c:showBubbleSize val="0"/>
        </c:dLbls>
        <c:marker val="1"/>
        <c:smooth val="0"/>
        <c:axId val="355678880"/>
        <c:axId val="355679264"/>
      </c:lineChart>
      <c:dateAx>
        <c:axId val="355678880"/>
        <c:scaling>
          <c:orientation val="minMax"/>
        </c:scaling>
        <c:delete val="1"/>
        <c:axPos val="b"/>
        <c:numFmt formatCode="ge" sourceLinked="1"/>
        <c:majorTickMark val="none"/>
        <c:minorTickMark val="none"/>
        <c:tickLblPos val="none"/>
        <c:crossAx val="355679264"/>
        <c:crosses val="autoZero"/>
        <c:auto val="1"/>
        <c:lblOffset val="100"/>
        <c:baseTimeUnit val="years"/>
      </c:dateAx>
      <c:valAx>
        <c:axId val="35567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56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65.8</c:v>
                </c:pt>
                <c:pt idx="1">
                  <c:v>65.7</c:v>
                </c:pt>
                <c:pt idx="2">
                  <c:v>67.900000000000006</c:v>
                </c:pt>
                <c:pt idx="3">
                  <c:v>68.7</c:v>
                </c:pt>
                <c:pt idx="4">
                  <c:v>69.900000000000006</c:v>
                </c:pt>
              </c:numCache>
            </c:numRef>
          </c:val>
          <c:extLst xmlns:c16r2="http://schemas.microsoft.com/office/drawing/2015/06/chart">
            <c:ext xmlns:c16="http://schemas.microsoft.com/office/drawing/2014/chart" uri="{C3380CC4-5D6E-409C-BE32-E72D297353CC}">
              <c16:uniqueId val="{00000000-CF2A-4198-8F97-2D9BAC52A43C}"/>
            </c:ext>
          </c:extLst>
        </c:ser>
        <c:dLbls>
          <c:showLegendKey val="0"/>
          <c:showVal val="0"/>
          <c:showCatName val="0"/>
          <c:showSerName val="0"/>
          <c:showPercent val="0"/>
          <c:showBubbleSize val="0"/>
        </c:dLbls>
        <c:gapWidth val="150"/>
        <c:axId val="352701200"/>
        <c:axId val="35270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CF2A-4198-8F97-2D9BAC52A43C}"/>
            </c:ext>
          </c:extLst>
        </c:ser>
        <c:dLbls>
          <c:showLegendKey val="0"/>
          <c:showVal val="0"/>
          <c:showCatName val="0"/>
          <c:showSerName val="0"/>
          <c:showPercent val="0"/>
          <c:showBubbleSize val="0"/>
        </c:dLbls>
        <c:marker val="1"/>
        <c:smooth val="0"/>
        <c:axId val="352701200"/>
        <c:axId val="352701592"/>
      </c:lineChart>
      <c:dateAx>
        <c:axId val="352701200"/>
        <c:scaling>
          <c:orientation val="minMax"/>
        </c:scaling>
        <c:delete val="1"/>
        <c:axPos val="b"/>
        <c:numFmt formatCode="ge" sourceLinked="1"/>
        <c:majorTickMark val="none"/>
        <c:minorTickMark val="none"/>
        <c:tickLblPos val="none"/>
        <c:crossAx val="352701592"/>
        <c:crosses val="autoZero"/>
        <c:auto val="1"/>
        <c:lblOffset val="100"/>
        <c:baseTimeUnit val="years"/>
      </c:dateAx>
      <c:valAx>
        <c:axId val="35270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70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64151744</c:v>
                </c:pt>
                <c:pt idx="1">
                  <c:v>66602694</c:v>
                </c:pt>
                <c:pt idx="2">
                  <c:v>67117781</c:v>
                </c:pt>
                <c:pt idx="3">
                  <c:v>66794055</c:v>
                </c:pt>
                <c:pt idx="4">
                  <c:v>67758113</c:v>
                </c:pt>
              </c:numCache>
            </c:numRef>
          </c:val>
          <c:extLst xmlns:c16r2="http://schemas.microsoft.com/office/drawing/2015/06/chart">
            <c:ext xmlns:c16="http://schemas.microsoft.com/office/drawing/2014/chart" uri="{C3380CC4-5D6E-409C-BE32-E72D297353CC}">
              <c16:uniqueId val="{00000000-65E4-43F2-A194-461573579409}"/>
            </c:ext>
          </c:extLst>
        </c:ser>
        <c:dLbls>
          <c:showLegendKey val="0"/>
          <c:showVal val="0"/>
          <c:showCatName val="0"/>
          <c:showSerName val="0"/>
          <c:showPercent val="0"/>
          <c:showBubbleSize val="0"/>
        </c:dLbls>
        <c:gapWidth val="150"/>
        <c:axId val="352702376"/>
        <c:axId val="35270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65E4-43F2-A194-461573579409}"/>
            </c:ext>
          </c:extLst>
        </c:ser>
        <c:dLbls>
          <c:showLegendKey val="0"/>
          <c:showVal val="0"/>
          <c:showCatName val="0"/>
          <c:showSerName val="0"/>
          <c:showPercent val="0"/>
          <c:showBubbleSize val="0"/>
        </c:dLbls>
        <c:marker val="1"/>
        <c:smooth val="0"/>
        <c:axId val="352702376"/>
        <c:axId val="352702768"/>
      </c:lineChart>
      <c:dateAx>
        <c:axId val="352702376"/>
        <c:scaling>
          <c:orientation val="minMax"/>
        </c:scaling>
        <c:delete val="1"/>
        <c:axPos val="b"/>
        <c:numFmt formatCode="ge" sourceLinked="1"/>
        <c:majorTickMark val="none"/>
        <c:minorTickMark val="none"/>
        <c:tickLblPos val="none"/>
        <c:crossAx val="352702768"/>
        <c:crosses val="autoZero"/>
        <c:auto val="1"/>
        <c:lblOffset val="100"/>
        <c:baseTimeUnit val="years"/>
      </c:dateAx>
      <c:valAx>
        <c:axId val="352702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70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c:v>
                </c:pt>
                <c:pt idx="1">
                  <c:v>18.7</c:v>
                </c:pt>
                <c:pt idx="2">
                  <c:v>19.8</c:v>
                </c:pt>
                <c:pt idx="3">
                  <c:v>20.8</c:v>
                </c:pt>
                <c:pt idx="4">
                  <c:v>21.1</c:v>
                </c:pt>
              </c:numCache>
            </c:numRef>
          </c:val>
          <c:extLst xmlns:c16r2="http://schemas.microsoft.com/office/drawing/2015/06/chart">
            <c:ext xmlns:c16="http://schemas.microsoft.com/office/drawing/2014/chart" uri="{C3380CC4-5D6E-409C-BE32-E72D297353CC}">
              <c16:uniqueId val="{00000000-2CA9-424A-AAF9-5B4E4DBB8A3F}"/>
            </c:ext>
          </c:extLst>
        </c:ser>
        <c:dLbls>
          <c:showLegendKey val="0"/>
          <c:showVal val="0"/>
          <c:showCatName val="0"/>
          <c:showSerName val="0"/>
          <c:showPercent val="0"/>
          <c:showBubbleSize val="0"/>
        </c:dLbls>
        <c:gapWidth val="150"/>
        <c:axId val="352700416"/>
        <c:axId val="35269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2CA9-424A-AAF9-5B4E4DBB8A3F}"/>
            </c:ext>
          </c:extLst>
        </c:ser>
        <c:dLbls>
          <c:showLegendKey val="0"/>
          <c:showVal val="0"/>
          <c:showCatName val="0"/>
          <c:showSerName val="0"/>
          <c:showPercent val="0"/>
          <c:showBubbleSize val="0"/>
        </c:dLbls>
        <c:marker val="1"/>
        <c:smooth val="0"/>
        <c:axId val="352700416"/>
        <c:axId val="352698456"/>
      </c:lineChart>
      <c:dateAx>
        <c:axId val="352700416"/>
        <c:scaling>
          <c:orientation val="minMax"/>
        </c:scaling>
        <c:delete val="1"/>
        <c:axPos val="b"/>
        <c:numFmt formatCode="ge" sourceLinked="1"/>
        <c:majorTickMark val="none"/>
        <c:minorTickMark val="none"/>
        <c:tickLblPos val="none"/>
        <c:crossAx val="352698456"/>
        <c:crosses val="autoZero"/>
        <c:auto val="1"/>
        <c:lblOffset val="100"/>
        <c:baseTimeUnit val="years"/>
      </c:dateAx>
      <c:valAx>
        <c:axId val="35269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70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49.9</c:v>
                </c:pt>
                <c:pt idx="1">
                  <c:v>50.1</c:v>
                </c:pt>
                <c:pt idx="2">
                  <c:v>50.8</c:v>
                </c:pt>
                <c:pt idx="3">
                  <c:v>51.7</c:v>
                </c:pt>
                <c:pt idx="4">
                  <c:v>50.2</c:v>
                </c:pt>
              </c:numCache>
            </c:numRef>
          </c:val>
          <c:extLst xmlns:c16r2="http://schemas.microsoft.com/office/drawing/2015/06/chart">
            <c:ext xmlns:c16="http://schemas.microsoft.com/office/drawing/2014/chart" uri="{C3380CC4-5D6E-409C-BE32-E72D297353CC}">
              <c16:uniqueId val="{00000000-A0F3-46AB-9726-F8FB0F417CB9}"/>
            </c:ext>
          </c:extLst>
        </c:ser>
        <c:dLbls>
          <c:showLegendKey val="0"/>
          <c:showVal val="0"/>
          <c:showCatName val="0"/>
          <c:showSerName val="0"/>
          <c:showPercent val="0"/>
          <c:showBubbleSize val="0"/>
        </c:dLbls>
        <c:gapWidth val="150"/>
        <c:axId val="352699632"/>
        <c:axId val="35270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A0F3-46AB-9726-F8FB0F417CB9}"/>
            </c:ext>
          </c:extLst>
        </c:ser>
        <c:dLbls>
          <c:showLegendKey val="0"/>
          <c:showVal val="0"/>
          <c:showCatName val="0"/>
          <c:showSerName val="0"/>
          <c:showPercent val="0"/>
          <c:showBubbleSize val="0"/>
        </c:dLbls>
        <c:marker val="1"/>
        <c:smooth val="0"/>
        <c:axId val="352699632"/>
        <c:axId val="352700808"/>
      </c:lineChart>
      <c:dateAx>
        <c:axId val="352699632"/>
        <c:scaling>
          <c:orientation val="minMax"/>
        </c:scaling>
        <c:delete val="1"/>
        <c:axPos val="b"/>
        <c:numFmt formatCode="ge" sourceLinked="1"/>
        <c:majorTickMark val="none"/>
        <c:minorTickMark val="none"/>
        <c:tickLblPos val="none"/>
        <c:crossAx val="352700808"/>
        <c:crosses val="autoZero"/>
        <c:auto val="1"/>
        <c:lblOffset val="100"/>
        <c:baseTimeUnit val="years"/>
      </c:dateAx>
      <c:valAx>
        <c:axId val="352700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69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愛知県春日井市　春日井市民病院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500床以上</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552</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28</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感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558</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311608</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49338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552</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552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102.1</v>
      </c>
      <c r="Q33" s="100"/>
      <c r="R33" s="100"/>
      <c r="S33" s="100"/>
      <c r="T33" s="100"/>
      <c r="U33" s="100"/>
      <c r="V33" s="100"/>
      <c r="W33" s="100"/>
      <c r="X33" s="100"/>
      <c r="Y33" s="100"/>
      <c r="Z33" s="100"/>
      <c r="AA33" s="100"/>
      <c r="AB33" s="100"/>
      <c r="AC33" s="100"/>
      <c r="AD33" s="101"/>
      <c r="AE33" s="99">
        <f>データ!AI7</f>
        <v>101.1</v>
      </c>
      <c r="AF33" s="100"/>
      <c r="AG33" s="100"/>
      <c r="AH33" s="100"/>
      <c r="AI33" s="100"/>
      <c r="AJ33" s="100"/>
      <c r="AK33" s="100"/>
      <c r="AL33" s="100"/>
      <c r="AM33" s="100"/>
      <c r="AN33" s="100"/>
      <c r="AO33" s="100"/>
      <c r="AP33" s="100"/>
      <c r="AQ33" s="100"/>
      <c r="AR33" s="100"/>
      <c r="AS33" s="101"/>
      <c r="AT33" s="99">
        <f>データ!AJ7</f>
        <v>103.3</v>
      </c>
      <c r="AU33" s="100"/>
      <c r="AV33" s="100"/>
      <c r="AW33" s="100"/>
      <c r="AX33" s="100"/>
      <c r="AY33" s="100"/>
      <c r="AZ33" s="100"/>
      <c r="BA33" s="100"/>
      <c r="BB33" s="100"/>
      <c r="BC33" s="100"/>
      <c r="BD33" s="100"/>
      <c r="BE33" s="100"/>
      <c r="BF33" s="100"/>
      <c r="BG33" s="100"/>
      <c r="BH33" s="101"/>
      <c r="BI33" s="99">
        <f>データ!AK7</f>
        <v>104.4</v>
      </c>
      <c r="BJ33" s="100"/>
      <c r="BK33" s="100"/>
      <c r="BL33" s="100"/>
      <c r="BM33" s="100"/>
      <c r="BN33" s="100"/>
      <c r="BO33" s="100"/>
      <c r="BP33" s="100"/>
      <c r="BQ33" s="100"/>
      <c r="BR33" s="100"/>
      <c r="BS33" s="100"/>
      <c r="BT33" s="100"/>
      <c r="BU33" s="100"/>
      <c r="BV33" s="100"/>
      <c r="BW33" s="101"/>
      <c r="BX33" s="99">
        <f>データ!AL7</f>
        <v>105.8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103.2</v>
      </c>
      <c r="DE33" s="100"/>
      <c r="DF33" s="100"/>
      <c r="DG33" s="100"/>
      <c r="DH33" s="100"/>
      <c r="DI33" s="100"/>
      <c r="DJ33" s="100"/>
      <c r="DK33" s="100"/>
      <c r="DL33" s="100"/>
      <c r="DM33" s="100"/>
      <c r="DN33" s="100"/>
      <c r="DO33" s="100"/>
      <c r="DP33" s="100"/>
      <c r="DQ33" s="100"/>
      <c r="DR33" s="101"/>
      <c r="DS33" s="99">
        <f>データ!AT7</f>
        <v>101.5</v>
      </c>
      <c r="DT33" s="100"/>
      <c r="DU33" s="100"/>
      <c r="DV33" s="100"/>
      <c r="DW33" s="100"/>
      <c r="DX33" s="100"/>
      <c r="DY33" s="100"/>
      <c r="DZ33" s="100"/>
      <c r="EA33" s="100"/>
      <c r="EB33" s="100"/>
      <c r="EC33" s="100"/>
      <c r="ED33" s="100"/>
      <c r="EE33" s="100"/>
      <c r="EF33" s="100"/>
      <c r="EG33" s="101"/>
      <c r="EH33" s="99">
        <f>データ!AU7</f>
        <v>104.9</v>
      </c>
      <c r="EI33" s="100"/>
      <c r="EJ33" s="100"/>
      <c r="EK33" s="100"/>
      <c r="EL33" s="100"/>
      <c r="EM33" s="100"/>
      <c r="EN33" s="100"/>
      <c r="EO33" s="100"/>
      <c r="EP33" s="100"/>
      <c r="EQ33" s="100"/>
      <c r="ER33" s="100"/>
      <c r="ES33" s="100"/>
      <c r="ET33" s="100"/>
      <c r="EU33" s="100"/>
      <c r="EV33" s="101"/>
      <c r="EW33" s="99">
        <f>データ!AV7</f>
        <v>104.4</v>
      </c>
      <c r="EX33" s="100"/>
      <c r="EY33" s="100"/>
      <c r="EZ33" s="100"/>
      <c r="FA33" s="100"/>
      <c r="FB33" s="100"/>
      <c r="FC33" s="100"/>
      <c r="FD33" s="100"/>
      <c r="FE33" s="100"/>
      <c r="FF33" s="100"/>
      <c r="FG33" s="100"/>
      <c r="FH33" s="100"/>
      <c r="FI33" s="100"/>
      <c r="FJ33" s="100"/>
      <c r="FK33" s="101"/>
      <c r="FL33" s="99">
        <f>データ!AW7</f>
        <v>105.7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39.5</v>
      </c>
      <c r="GS33" s="100"/>
      <c r="GT33" s="100"/>
      <c r="GU33" s="100"/>
      <c r="GV33" s="100"/>
      <c r="GW33" s="100"/>
      <c r="GX33" s="100"/>
      <c r="GY33" s="100"/>
      <c r="GZ33" s="100"/>
      <c r="HA33" s="100"/>
      <c r="HB33" s="100"/>
      <c r="HC33" s="100"/>
      <c r="HD33" s="100"/>
      <c r="HE33" s="100"/>
      <c r="HF33" s="101"/>
      <c r="HG33" s="99">
        <f>データ!BE7</f>
        <v>50.4</v>
      </c>
      <c r="HH33" s="100"/>
      <c r="HI33" s="100"/>
      <c r="HJ33" s="100"/>
      <c r="HK33" s="100"/>
      <c r="HL33" s="100"/>
      <c r="HM33" s="100"/>
      <c r="HN33" s="100"/>
      <c r="HO33" s="100"/>
      <c r="HP33" s="100"/>
      <c r="HQ33" s="100"/>
      <c r="HR33" s="100"/>
      <c r="HS33" s="100"/>
      <c r="HT33" s="100"/>
      <c r="HU33" s="101"/>
      <c r="HV33" s="99">
        <f>データ!BF7</f>
        <v>44.9</v>
      </c>
      <c r="HW33" s="100"/>
      <c r="HX33" s="100"/>
      <c r="HY33" s="100"/>
      <c r="HZ33" s="100"/>
      <c r="IA33" s="100"/>
      <c r="IB33" s="100"/>
      <c r="IC33" s="100"/>
      <c r="ID33" s="100"/>
      <c r="IE33" s="100"/>
      <c r="IF33" s="100"/>
      <c r="IG33" s="100"/>
      <c r="IH33" s="100"/>
      <c r="II33" s="100"/>
      <c r="IJ33" s="101"/>
      <c r="IK33" s="99">
        <f>データ!BG7</f>
        <v>39</v>
      </c>
      <c r="IL33" s="100"/>
      <c r="IM33" s="100"/>
      <c r="IN33" s="100"/>
      <c r="IO33" s="100"/>
      <c r="IP33" s="100"/>
      <c r="IQ33" s="100"/>
      <c r="IR33" s="100"/>
      <c r="IS33" s="100"/>
      <c r="IT33" s="100"/>
      <c r="IU33" s="100"/>
      <c r="IV33" s="100"/>
      <c r="IW33" s="100"/>
      <c r="IX33" s="100"/>
      <c r="IY33" s="101"/>
      <c r="IZ33" s="99">
        <f>データ!BH7</f>
        <v>31.6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82.8</v>
      </c>
      <c r="KG33" s="100"/>
      <c r="KH33" s="100"/>
      <c r="KI33" s="100"/>
      <c r="KJ33" s="100"/>
      <c r="KK33" s="100"/>
      <c r="KL33" s="100"/>
      <c r="KM33" s="100"/>
      <c r="KN33" s="100"/>
      <c r="KO33" s="100"/>
      <c r="KP33" s="100"/>
      <c r="KQ33" s="100"/>
      <c r="KR33" s="100"/>
      <c r="KS33" s="100"/>
      <c r="KT33" s="101"/>
      <c r="KU33" s="99">
        <f>データ!BP7</f>
        <v>83.1</v>
      </c>
      <c r="KV33" s="100"/>
      <c r="KW33" s="100"/>
      <c r="KX33" s="100"/>
      <c r="KY33" s="100"/>
      <c r="KZ33" s="100"/>
      <c r="LA33" s="100"/>
      <c r="LB33" s="100"/>
      <c r="LC33" s="100"/>
      <c r="LD33" s="100"/>
      <c r="LE33" s="100"/>
      <c r="LF33" s="100"/>
      <c r="LG33" s="100"/>
      <c r="LH33" s="100"/>
      <c r="LI33" s="101"/>
      <c r="LJ33" s="99">
        <f>データ!BQ7</f>
        <v>83</v>
      </c>
      <c r="LK33" s="100"/>
      <c r="LL33" s="100"/>
      <c r="LM33" s="100"/>
      <c r="LN33" s="100"/>
      <c r="LO33" s="100"/>
      <c r="LP33" s="100"/>
      <c r="LQ33" s="100"/>
      <c r="LR33" s="100"/>
      <c r="LS33" s="100"/>
      <c r="LT33" s="100"/>
      <c r="LU33" s="100"/>
      <c r="LV33" s="100"/>
      <c r="LW33" s="100"/>
      <c r="LX33" s="101"/>
      <c r="LY33" s="99">
        <f>データ!BR7</f>
        <v>83.9</v>
      </c>
      <c r="LZ33" s="100"/>
      <c r="MA33" s="100"/>
      <c r="MB33" s="100"/>
      <c r="MC33" s="100"/>
      <c r="MD33" s="100"/>
      <c r="ME33" s="100"/>
      <c r="MF33" s="100"/>
      <c r="MG33" s="100"/>
      <c r="MH33" s="100"/>
      <c r="MI33" s="100"/>
      <c r="MJ33" s="100"/>
      <c r="MK33" s="100"/>
      <c r="ML33" s="100"/>
      <c r="MM33" s="101"/>
      <c r="MN33" s="99">
        <f>データ!BS7</f>
        <v>84.4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153</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54492</v>
      </c>
      <c r="Q55" s="103"/>
      <c r="R55" s="103"/>
      <c r="S55" s="103"/>
      <c r="T55" s="103"/>
      <c r="U55" s="103"/>
      <c r="V55" s="103"/>
      <c r="W55" s="103"/>
      <c r="X55" s="103"/>
      <c r="Y55" s="103"/>
      <c r="Z55" s="103"/>
      <c r="AA55" s="103"/>
      <c r="AB55" s="103"/>
      <c r="AC55" s="103"/>
      <c r="AD55" s="104"/>
      <c r="AE55" s="102">
        <f>データ!CA7</f>
        <v>54781</v>
      </c>
      <c r="AF55" s="103"/>
      <c r="AG55" s="103"/>
      <c r="AH55" s="103"/>
      <c r="AI55" s="103"/>
      <c r="AJ55" s="103"/>
      <c r="AK55" s="103"/>
      <c r="AL55" s="103"/>
      <c r="AM55" s="103"/>
      <c r="AN55" s="103"/>
      <c r="AO55" s="103"/>
      <c r="AP55" s="103"/>
      <c r="AQ55" s="103"/>
      <c r="AR55" s="103"/>
      <c r="AS55" s="104"/>
      <c r="AT55" s="102">
        <f>データ!CB7</f>
        <v>57016</v>
      </c>
      <c r="AU55" s="103"/>
      <c r="AV55" s="103"/>
      <c r="AW55" s="103"/>
      <c r="AX55" s="103"/>
      <c r="AY55" s="103"/>
      <c r="AZ55" s="103"/>
      <c r="BA55" s="103"/>
      <c r="BB55" s="103"/>
      <c r="BC55" s="103"/>
      <c r="BD55" s="103"/>
      <c r="BE55" s="103"/>
      <c r="BF55" s="103"/>
      <c r="BG55" s="103"/>
      <c r="BH55" s="104"/>
      <c r="BI55" s="102">
        <f>データ!CC7</f>
        <v>58165</v>
      </c>
      <c r="BJ55" s="103"/>
      <c r="BK55" s="103"/>
      <c r="BL55" s="103"/>
      <c r="BM55" s="103"/>
      <c r="BN55" s="103"/>
      <c r="BO55" s="103"/>
      <c r="BP55" s="103"/>
      <c r="BQ55" s="103"/>
      <c r="BR55" s="103"/>
      <c r="BS55" s="103"/>
      <c r="BT55" s="103"/>
      <c r="BU55" s="103"/>
      <c r="BV55" s="103"/>
      <c r="BW55" s="104"/>
      <c r="BX55" s="102">
        <f>データ!CD7</f>
        <v>59778</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12187</v>
      </c>
      <c r="DE55" s="103"/>
      <c r="DF55" s="103"/>
      <c r="DG55" s="103"/>
      <c r="DH55" s="103"/>
      <c r="DI55" s="103"/>
      <c r="DJ55" s="103"/>
      <c r="DK55" s="103"/>
      <c r="DL55" s="103"/>
      <c r="DM55" s="103"/>
      <c r="DN55" s="103"/>
      <c r="DO55" s="103"/>
      <c r="DP55" s="103"/>
      <c r="DQ55" s="103"/>
      <c r="DR55" s="104"/>
      <c r="DS55" s="102">
        <f>データ!CL7</f>
        <v>12700</v>
      </c>
      <c r="DT55" s="103"/>
      <c r="DU55" s="103"/>
      <c r="DV55" s="103"/>
      <c r="DW55" s="103"/>
      <c r="DX55" s="103"/>
      <c r="DY55" s="103"/>
      <c r="DZ55" s="103"/>
      <c r="EA55" s="103"/>
      <c r="EB55" s="103"/>
      <c r="EC55" s="103"/>
      <c r="ED55" s="103"/>
      <c r="EE55" s="103"/>
      <c r="EF55" s="103"/>
      <c r="EG55" s="104"/>
      <c r="EH55" s="102">
        <f>データ!CM7</f>
        <v>13052</v>
      </c>
      <c r="EI55" s="103"/>
      <c r="EJ55" s="103"/>
      <c r="EK55" s="103"/>
      <c r="EL55" s="103"/>
      <c r="EM55" s="103"/>
      <c r="EN55" s="103"/>
      <c r="EO55" s="103"/>
      <c r="EP55" s="103"/>
      <c r="EQ55" s="103"/>
      <c r="ER55" s="103"/>
      <c r="ES55" s="103"/>
      <c r="ET55" s="103"/>
      <c r="EU55" s="103"/>
      <c r="EV55" s="104"/>
      <c r="EW55" s="102">
        <f>データ!CN7</f>
        <v>13313</v>
      </c>
      <c r="EX55" s="103"/>
      <c r="EY55" s="103"/>
      <c r="EZ55" s="103"/>
      <c r="FA55" s="103"/>
      <c r="FB55" s="103"/>
      <c r="FC55" s="103"/>
      <c r="FD55" s="103"/>
      <c r="FE55" s="103"/>
      <c r="FF55" s="103"/>
      <c r="FG55" s="103"/>
      <c r="FH55" s="103"/>
      <c r="FI55" s="103"/>
      <c r="FJ55" s="103"/>
      <c r="FK55" s="104"/>
      <c r="FL55" s="102">
        <f>データ!CO7</f>
        <v>13398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49.9</v>
      </c>
      <c r="GS55" s="100"/>
      <c r="GT55" s="100"/>
      <c r="GU55" s="100"/>
      <c r="GV55" s="100"/>
      <c r="GW55" s="100"/>
      <c r="GX55" s="100"/>
      <c r="GY55" s="100"/>
      <c r="GZ55" s="100"/>
      <c r="HA55" s="100"/>
      <c r="HB55" s="100"/>
      <c r="HC55" s="100"/>
      <c r="HD55" s="100"/>
      <c r="HE55" s="100"/>
      <c r="HF55" s="101"/>
      <c r="HG55" s="99">
        <f>データ!CW7</f>
        <v>50.1</v>
      </c>
      <c r="HH55" s="100"/>
      <c r="HI55" s="100"/>
      <c r="HJ55" s="100"/>
      <c r="HK55" s="100"/>
      <c r="HL55" s="100"/>
      <c r="HM55" s="100"/>
      <c r="HN55" s="100"/>
      <c r="HO55" s="100"/>
      <c r="HP55" s="100"/>
      <c r="HQ55" s="100"/>
      <c r="HR55" s="100"/>
      <c r="HS55" s="100"/>
      <c r="HT55" s="100"/>
      <c r="HU55" s="101"/>
      <c r="HV55" s="99">
        <f>データ!CX7</f>
        <v>50.8</v>
      </c>
      <c r="HW55" s="100"/>
      <c r="HX55" s="100"/>
      <c r="HY55" s="100"/>
      <c r="HZ55" s="100"/>
      <c r="IA55" s="100"/>
      <c r="IB55" s="100"/>
      <c r="IC55" s="100"/>
      <c r="ID55" s="100"/>
      <c r="IE55" s="100"/>
      <c r="IF55" s="100"/>
      <c r="IG55" s="100"/>
      <c r="IH55" s="100"/>
      <c r="II55" s="100"/>
      <c r="IJ55" s="101"/>
      <c r="IK55" s="99">
        <f>データ!CY7</f>
        <v>51.7</v>
      </c>
      <c r="IL55" s="100"/>
      <c r="IM55" s="100"/>
      <c r="IN55" s="100"/>
      <c r="IO55" s="100"/>
      <c r="IP55" s="100"/>
      <c r="IQ55" s="100"/>
      <c r="IR55" s="100"/>
      <c r="IS55" s="100"/>
      <c r="IT55" s="100"/>
      <c r="IU55" s="100"/>
      <c r="IV55" s="100"/>
      <c r="IW55" s="100"/>
      <c r="IX55" s="100"/>
      <c r="IY55" s="101"/>
      <c r="IZ55" s="99">
        <f>データ!CZ7</f>
        <v>50.2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v>
      </c>
      <c r="KG55" s="100"/>
      <c r="KH55" s="100"/>
      <c r="KI55" s="100"/>
      <c r="KJ55" s="100"/>
      <c r="KK55" s="100"/>
      <c r="KL55" s="100"/>
      <c r="KM55" s="100"/>
      <c r="KN55" s="100"/>
      <c r="KO55" s="100"/>
      <c r="KP55" s="100"/>
      <c r="KQ55" s="100"/>
      <c r="KR55" s="100"/>
      <c r="KS55" s="100"/>
      <c r="KT55" s="101"/>
      <c r="KU55" s="99">
        <f>データ!DH7</f>
        <v>18.7</v>
      </c>
      <c r="KV55" s="100"/>
      <c r="KW55" s="100"/>
      <c r="KX55" s="100"/>
      <c r="KY55" s="100"/>
      <c r="KZ55" s="100"/>
      <c r="LA55" s="100"/>
      <c r="LB55" s="100"/>
      <c r="LC55" s="100"/>
      <c r="LD55" s="100"/>
      <c r="LE55" s="100"/>
      <c r="LF55" s="100"/>
      <c r="LG55" s="100"/>
      <c r="LH55" s="100"/>
      <c r="LI55" s="101"/>
      <c r="LJ55" s="99">
        <f>データ!DI7</f>
        <v>19.8</v>
      </c>
      <c r="LK55" s="100"/>
      <c r="LL55" s="100"/>
      <c r="LM55" s="100"/>
      <c r="LN55" s="100"/>
      <c r="LO55" s="100"/>
      <c r="LP55" s="100"/>
      <c r="LQ55" s="100"/>
      <c r="LR55" s="100"/>
      <c r="LS55" s="100"/>
      <c r="LT55" s="100"/>
      <c r="LU55" s="100"/>
      <c r="LV55" s="100"/>
      <c r="LW55" s="100"/>
      <c r="LX55" s="101"/>
      <c r="LY55" s="99">
        <f>データ!DJ7</f>
        <v>20.8</v>
      </c>
      <c r="LZ55" s="100"/>
      <c r="MA55" s="100"/>
      <c r="MB55" s="100"/>
      <c r="MC55" s="100"/>
      <c r="MD55" s="100"/>
      <c r="ME55" s="100"/>
      <c r="MF55" s="100"/>
      <c r="MG55" s="100"/>
      <c r="MH55" s="100"/>
      <c r="MI55" s="100"/>
      <c r="MJ55" s="100"/>
      <c r="MK55" s="100"/>
      <c r="ML55" s="100"/>
      <c r="MM55" s="101"/>
      <c r="MN55" s="99">
        <f>データ!DK7</f>
        <v>21.1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53.3</v>
      </c>
      <c r="V79" s="82"/>
      <c r="W79" s="82"/>
      <c r="X79" s="82"/>
      <c r="Y79" s="82"/>
      <c r="Z79" s="82"/>
      <c r="AA79" s="82"/>
      <c r="AB79" s="82"/>
      <c r="AC79" s="82"/>
      <c r="AD79" s="82"/>
      <c r="AE79" s="82"/>
      <c r="AF79" s="82"/>
      <c r="AG79" s="82"/>
      <c r="AH79" s="82"/>
      <c r="AI79" s="82"/>
      <c r="AJ79" s="82"/>
      <c r="AK79" s="82"/>
      <c r="AL79" s="82"/>
      <c r="AM79" s="82"/>
      <c r="AN79" s="82">
        <f>データ!DS7</f>
        <v>60.2</v>
      </c>
      <c r="AO79" s="82"/>
      <c r="AP79" s="82"/>
      <c r="AQ79" s="82"/>
      <c r="AR79" s="82"/>
      <c r="AS79" s="82"/>
      <c r="AT79" s="82"/>
      <c r="AU79" s="82"/>
      <c r="AV79" s="82"/>
      <c r="AW79" s="82"/>
      <c r="AX79" s="82"/>
      <c r="AY79" s="82"/>
      <c r="AZ79" s="82"/>
      <c r="BA79" s="82"/>
      <c r="BB79" s="82"/>
      <c r="BC79" s="82"/>
      <c r="BD79" s="82"/>
      <c r="BE79" s="82"/>
      <c r="BF79" s="82"/>
      <c r="BG79" s="82">
        <f>データ!DT7</f>
        <v>62.1</v>
      </c>
      <c r="BH79" s="82"/>
      <c r="BI79" s="82"/>
      <c r="BJ79" s="82"/>
      <c r="BK79" s="82"/>
      <c r="BL79" s="82"/>
      <c r="BM79" s="82"/>
      <c r="BN79" s="82"/>
      <c r="BO79" s="82"/>
      <c r="BP79" s="82"/>
      <c r="BQ79" s="82"/>
      <c r="BR79" s="82"/>
      <c r="BS79" s="82"/>
      <c r="BT79" s="82"/>
      <c r="BU79" s="82"/>
      <c r="BV79" s="82"/>
      <c r="BW79" s="82"/>
      <c r="BX79" s="82"/>
      <c r="BY79" s="82"/>
      <c r="BZ79" s="82">
        <f>データ!DU7</f>
        <v>63.4</v>
      </c>
      <c r="CA79" s="82"/>
      <c r="CB79" s="82"/>
      <c r="CC79" s="82"/>
      <c r="CD79" s="82"/>
      <c r="CE79" s="82"/>
      <c r="CF79" s="82"/>
      <c r="CG79" s="82"/>
      <c r="CH79" s="82"/>
      <c r="CI79" s="82"/>
      <c r="CJ79" s="82"/>
      <c r="CK79" s="82"/>
      <c r="CL79" s="82"/>
      <c r="CM79" s="82"/>
      <c r="CN79" s="82"/>
      <c r="CO79" s="82"/>
      <c r="CP79" s="82"/>
      <c r="CQ79" s="82"/>
      <c r="CR79" s="82"/>
      <c r="CS79" s="82">
        <f>データ!DV7</f>
        <v>65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65.8</v>
      </c>
      <c r="EP79" s="82"/>
      <c r="EQ79" s="82"/>
      <c r="ER79" s="82"/>
      <c r="ES79" s="82"/>
      <c r="ET79" s="82"/>
      <c r="EU79" s="82"/>
      <c r="EV79" s="82"/>
      <c r="EW79" s="82"/>
      <c r="EX79" s="82"/>
      <c r="EY79" s="82"/>
      <c r="EZ79" s="82"/>
      <c r="FA79" s="82"/>
      <c r="FB79" s="82"/>
      <c r="FC79" s="82"/>
      <c r="FD79" s="82"/>
      <c r="FE79" s="82"/>
      <c r="FF79" s="82"/>
      <c r="FG79" s="82"/>
      <c r="FH79" s="82">
        <f>データ!ED7</f>
        <v>65.7</v>
      </c>
      <c r="FI79" s="82"/>
      <c r="FJ79" s="82"/>
      <c r="FK79" s="82"/>
      <c r="FL79" s="82"/>
      <c r="FM79" s="82"/>
      <c r="FN79" s="82"/>
      <c r="FO79" s="82"/>
      <c r="FP79" s="82"/>
      <c r="FQ79" s="82"/>
      <c r="FR79" s="82"/>
      <c r="FS79" s="82"/>
      <c r="FT79" s="82"/>
      <c r="FU79" s="82"/>
      <c r="FV79" s="82"/>
      <c r="FW79" s="82"/>
      <c r="FX79" s="82"/>
      <c r="FY79" s="82"/>
      <c r="FZ79" s="82"/>
      <c r="GA79" s="82">
        <f>データ!EE7</f>
        <v>67.900000000000006</v>
      </c>
      <c r="GB79" s="82"/>
      <c r="GC79" s="82"/>
      <c r="GD79" s="82"/>
      <c r="GE79" s="82"/>
      <c r="GF79" s="82"/>
      <c r="GG79" s="82"/>
      <c r="GH79" s="82"/>
      <c r="GI79" s="82"/>
      <c r="GJ79" s="82"/>
      <c r="GK79" s="82"/>
      <c r="GL79" s="82"/>
      <c r="GM79" s="82"/>
      <c r="GN79" s="82"/>
      <c r="GO79" s="82"/>
      <c r="GP79" s="82"/>
      <c r="GQ79" s="82"/>
      <c r="GR79" s="82"/>
      <c r="GS79" s="82"/>
      <c r="GT79" s="82">
        <f>データ!EF7</f>
        <v>68.7</v>
      </c>
      <c r="GU79" s="82"/>
      <c r="GV79" s="82"/>
      <c r="GW79" s="82"/>
      <c r="GX79" s="82"/>
      <c r="GY79" s="82"/>
      <c r="GZ79" s="82"/>
      <c r="HA79" s="82"/>
      <c r="HB79" s="82"/>
      <c r="HC79" s="82"/>
      <c r="HD79" s="82"/>
      <c r="HE79" s="82"/>
      <c r="HF79" s="82"/>
      <c r="HG79" s="82"/>
      <c r="HH79" s="82"/>
      <c r="HI79" s="82"/>
      <c r="HJ79" s="82"/>
      <c r="HK79" s="82"/>
      <c r="HL79" s="82"/>
      <c r="HM79" s="82">
        <f>データ!EG7</f>
        <v>69.900000000000006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64151744</v>
      </c>
      <c r="JK79" s="78"/>
      <c r="JL79" s="78"/>
      <c r="JM79" s="78"/>
      <c r="JN79" s="78"/>
      <c r="JO79" s="78"/>
      <c r="JP79" s="78"/>
      <c r="JQ79" s="78"/>
      <c r="JR79" s="78"/>
      <c r="JS79" s="78"/>
      <c r="JT79" s="78"/>
      <c r="JU79" s="78"/>
      <c r="JV79" s="78"/>
      <c r="JW79" s="78"/>
      <c r="JX79" s="78"/>
      <c r="JY79" s="78"/>
      <c r="JZ79" s="78"/>
      <c r="KA79" s="78"/>
      <c r="KB79" s="78"/>
      <c r="KC79" s="78">
        <f>データ!EO7</f>
        <v>66602694</v>
      </c>
      <c r="KD79" s="78"/>
      <c r="KE79" s="78"/>
      <c r="KF79" s="78"/>
      <c r="KG79" s="78"/>
      <c r="KH79" s="78"/>
      <c r="KI79" s="78"/>
      <c r="KJ79" s="78"/>
      <c r="KK79" s="78"/>
      <c r="KL79" s="78"/>
      <c r="KM79" s="78"/>
      <c r="KN79" s="78"/>
      <c r="KO79" s="78"/>
      <c r="KP79" s="78"/>
      <c r="KQ79" s="78"/>
      <c r="KR79" s="78"/>
      <c r="KS79" s="78"/>
      <c r="KT79" s="78"/>
      <c r="KU79" s="78"/>
      <c r="KV79" s="78">
        <f>データ!EP7</f>
        <v>67117781</v>
      </c>
      <c r="KW79" s="78"/>
      <c r="KX79" s="78"/>
      <c r="KY79" s="78"/>
      <c r="KZ79" s="78"/>
      <c r="LA79" s="78"/>
      <c r="LB79" s="78"/>
      <c r="LC79" s="78"/>
      <c r="LD79" s="78"/>
      <c r="LE79" s="78"/>
      <c r="LF79" s="78"/>
      <c r="LG79" s="78"/>
      <c r="LH79" s="78"/>
      <c r="LI79" s="78"/>
      <c r="LJ79" s="78"/>
      <c r="LK79" s="78"/>
      <c r="LL79" s="78"/>
      <c r="LM79" s="78"/>
      <c r="LN79" s="78"/>
      <c r="LO79" s="78">
        <f>データ!EQ7</f>
        <v>66794055</v>
      </c>
      <c r="LP79" s="78"/>
      <c r="LQ79" s="78"/>
      <c r="LR79" s="78"/>
      <c r="LS79" s="78"/>
      <c r="LT79" s="78"/>
      <c r="LU79" s="78"/>
      <c r="LV79" s="78"/>
      <c r="LW79" s="78"/>
      <c r="LX79" s="78"/>
      <c r="LY79" s="78"/>
      <c r="LZ79" s="78"/>
      <c r="MA79" s="78"/>
      <c r="MB79" s="78"/>
      <c r="MC79" s="78"/>
      <c r="MD79" s="78"/>
      <c r="ME79" s="78"/>
      <c r="MF79" s="78"/>
      <c r="MG79" s="78"/>
      <c r="MH79" s="78">
        <f>データ!ER7</f>
        <v>67758113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kNCkbe8gP6suLU3lY+y+qRQwUvEXcPRovcDyVDbE8kOmWUv0VReR/nU9N2O2ITVxUiFAfHvrV14ZXZMLjcgqw==" saltValue="AokLnZ0IIxy9deWW7N3tJ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120</v>
      </c>
      <c r="BG5" s="61" t="s">
        <v>112</v>
      </c>
      <c r="BH5" s="61" t="s">
        <v>113</v>
      </c>
      <c r="BI5" s="61" t="s">
        <v>114</v>
      </c>
      <c r="BJ5" s="61" t="s">
        <v>115</v>
      </c>
      <c r="BK5" s="61" t="s">
        <v>116</v>
      </c>
      <c r="BL5" s="61" t="s">
        <v>117</v>
      </c>
      <c r="BM5" s="61" t="s">
        <v>118</v>
      </c>
      <c r="BN5" s="61" t="s">
        <v>119</v>
      </c>
      <c r="BO5" s="61" t="s">
        <v>109</v>
      </c>
      <c r="BP5" s="61" t="s">
        <v>110</v>
      </c>
      <c r="BQ5" s="61" t="s">
        <v>120</v>
      </c>
      <c r="BR5" s="61" t="s">
        <v>112</v>
      </c>
      <c r="BS5" s="61" t="s">
        <v>113</v>
      </c>
      <c r="BT5" s="61" t="s">
        <v>114</v>
      </c>
      <c r="BU5" s="61" t="s">
        <v>115</v>
      </c>
      <c r="BV5" s="61" t="s">
        <v>116</v>
      </c>
      <c r="BW5" s="61" t="s">
        <v>117</v>
      </c>
      <c r="BX5" s="61" t="s">
        <v>118</v>
      </c>
      <c r="BY5" s="61" t="s">
        <v>119</v>
      </c>
      <c r="BZ5" s="61" t="s">
        <v>109</v>
      </c>
      <c r="CA5" s="61" t="s">
        <v>121</v>
      </c>
      <c r="CB5" s="61" t="s">
        <v>111</v>
      </c>
      <c r="CC5" s="61" t="s">
        <v>112</v>
      </c>
      <c r="CD5" s="61" t="s">
        <v>122</v>
      </c>
      <c r="CE5" s="61" t="s">
        <v>114</v>
      </c>
      <c r="CF5" s="61" t="s">
        <v>115</v>
      </c>
      <c r="CG5" s="61" t="s">
        <v>116</v>
      </c>
      <c r="CH5" s="61" t="s">
        <v>117</v>
      </c>
      <c r="CI5" s="61" t="s">
        <v>118</v>
      </c>
      <c r="CJ5" s="61" t="s">
        <v>119</v>
      </c>
      <c r="CK5" s="61" t="s">
        <v>123</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124</v>
      </c>
      <c r="DH5" s="61" t="s">
        <v>110</v>
      </c>
      <c r="DI5" s="61" t="s">
        <v>111</v>
      </c>
      <c r="DJ5" s="61" t="s">
        <v>125</v>
      </c>
      <c r="DK5" s="61" t="s">
        <v>122</v>
      </c>
      <c r="DL5" s="61" t="s">
        <v>114</v>
      </c>
      <c r="DM5" s="61" t="s">
        <v>115</v>
      </c>
      <c r="DN5" s="61" t="s">
        <v>116</v>
      </c>
      <c r="DO5" s="61" t="s">
        <v>117</v>
      </c>
      <c r="DP5" s="61" t="s">
        <v>118</v>
      </c>
      <c r="DQ5" s="61" t="s">
        <v>119</v>
      </c>
      <c r="DR5" s="61" t="s">
        <v>109</v>
      </c>
      <c r="DS5" s="61" t="s">
        <v>110</v>
      </c>
      <c r="DT5" s="61" t="s">
        <v>111</v>
      </c>
      <c r="DU5" s="61" t="s">
        <v>125</v>
      </c>
      <c r="DV5" s="61" t="s">
        <v>122</v>
      </c>
      <c r="DW5" s="61" t="s">
        <v>114</v>
      </c>
      <c r="DX5" s="61" t="s">
        <v>115</v>
      </c>
      <c r="DY5" s="61" t="s">
        <v>116</v>
      </c>
      <c r="DZ5" s="61" t="s">
        <v>117</v>
      </c>
      <c r="EA5" s="61" t="s">
        <v>118</v>
      </c>
      <c r="EB5" s="61" t="s">
        <v>119</v>
      </c>
      <c r="EC5" s="61" t="s">
        <v>109</v>
      </c>
      <c r="ED5" s="61" t="s">
        <v>110</v>
      </c>
      <c r="EE5" s="61" t="s">
        <v>120</v>
      </c>
      <c r="EF5" s="61" t="s">
        <v>112</v>
      </c>
      <c r="EG5" s="61" t="s">
        <v>113</v>
      </c>
      <c r="EH5" s="61" t="s">
        <v>114</v>
      </c>
      <c r="EI5" s="61" t="s">
        <v>115</v>
      </c>
      <c r="EJ5" s="61" t="s">
        <v>116</v>
      </c>
      <c r="EK5" s="61" t="s">
        <v>117</v>
      </c>
      <c r="EL5" s="61" t="s">
        <v>118</v>
      </c>
      <c r="EM5" s="61" t="s">
        <v>126</v>
      </c>
      <c r="EN5" s="61" t="s">
        <v>109</v>
      </c>
      <c r="EO5" s="61" t="s">
        <v>110</v>
      </c>
      <c r="EP5" s="61" t="s">
        <v>120</v>
      </c>
      <c r="EQ5" s="61" t="s">
        <v>112</v>
      </c>
      <c r="ER5" s="61" t="s">
        <v>113</v>
      </c>
      <c r="ES5" s="61" t="s">
        <v>114</v>
      </c>
      <c r="ET5" s="61" t="s">
        <v>115</v>
      </c>
      <c r="EU5" s="61" t="s">
        <v>116</v>
      </c>
      <c r="EV5" s="61" t="s">
        <v>117</v>
      </c>
      <c r="EW5" s="61" t="s">
        <v>118</v>
      </c>
      <c r="EX5" s="61" t="s">
        <v>119</v>
      </c>
    </row>
    <row r="6" spans="1:154" s="66" customFormat="1">
      <c r="A6" s="47" t="s">
        <v>127</v>
      </c>
      <c r="B6" s="62">
        <f>B8</f>
        <v>2017</v>
      </c>
      <c r="C6" s="62">
        <f t="shared" ref="C6:M6" si="2">C8</f>
        <v>232068</v>
      </c>
      <c r="D6" s="62">
        <f t="shared" si="2"/>
        <v>46</v>
      </c>
      <c r="E6" s="62">
        <f t="shared" si="2"/>
        <v>6</v>
      </c>
      <c r="F6" s="62">
        <f t="shared" si="2"/>
        <v>0</v>
      </c>
      <c r="G6" s="62">
        <f t="shared" si="2"/>
        <v>1</v>
      </c>
      <c r="H6" s="138" t="str">
        <f>IF(H8&lt;&gt;I8,H8,"")&amp;IF(I8&lt;&gt;J8,I8,"")&amp;"　"&amp;J8</f>
        <v>愛知県春日井市　春日井市民病院</v>
      </c>
      <c r="I6" s="139"/>
      <c r="J6" s="140"/>
      <c r="K6" s="62" t="str">
        <f t="shared" si="2"/>
        <v>当然財務</v>
      </c>
      <c r="L6" s="62" t="str">
        <f t="shared" si="2"/>
        <v>病院事業</v>
      </c>
      <c r="M6" s="62" t="str">
        <f t="shared" si="2"/>
        <v>一般病院</v>
      </c>
      <c r="N6" s="62" t="str">
        <f>N8</f>
        <v>500床以上</v>
      </c>
      <c r="O6" s="62" t="str">
        <f>O8</f>
        <v>非設置</v>
      </c>
      <c r="P6" s="62" t="str">
        <f>P8</f>
        <v>直営</v>
      </c>
      <c r="Q6" s="63">
        <f t="shared" ref="Q6:AG6" si="3">Q8</f>
        <v>28</v>
      </c>
      <c r="R6" s="62" t="str">
        <f t="shared" si="3"/>
        <v>対象</v>
      </c>
      <c r="S6" s="62" t="str">
        <f t="shared" si="3"/>
        <v>透 I 未 訓 ガ</v>
      </c>
      <c r="T6" s="62" t="str">
        <f t="shared" si="3"/>
        <v>救 臨 感 災 地</v>
      </c>
      <c r="U6" s="63">
        <f>U8</f>
        <v>311608</v>
      </c>
      <c r="V6" s="63">
        <f>V8</f>
        <v>49338</v>
      </c>
      <c r="W6" s="62" t="str">
        <f>W8</f>
        <v>非該当</v>
      </c>
      <c r="X6" s="62" t="str">
        <f t="shared" si="3"/>
        <v>７：１</v>
      </c>
      <c r="Y6" s="63">
        <f t="shared" si="3"/>
        <v>552</v>
      </c>
      <c r="Z6" s="63" t="str">
        <f t="shared" si="3"/>
        <v>-</v>
      </c>
      <c r="AA6" s="63" t="str">
        <f t="shared" si="3"/>
        <v>-</v>
      </c>
      <c r="AB6" s="63" t="str">
        <f t="shared" si="3"/>
        <v>-</v>
      </c>
      <c r="AC6" s="63">
        <f t="shared" si="3"/>
        <v>6</v>
      </c>
      <c r="AD6" s="63">
        <f t="shared" si="3"/>
        <v>558</v>
      </c>
      <c r="AE6" s="63">
        <f t="shared" si="3"/>
        <v>552</v>
      </c>
      <c r="AF6" s="63" t="str">
        <f t="shared" si="3"/>
        <v>-</v>
      </c>
      <c r="AG6" s="63">
        <f t="shared" si="3"/>
        <v>552</v>
      </c>
      <c r="AH6" s="64">
        <f>IF(AH8="-",NA(),AH8)</f>
        <v>102.1</v>
      </c>
      <c r="AI6" s="64">
        <f t="shared" ref="AI6:AQ6" si="4">IF(AI8="-",NA(),AI8)</f>
        <v>101.1</v>
      </c>
      <c r="AJ6" s="64">
        <f t="shared" si="4"/>
        <v>103.3</v>
      </c>
      <c r="AK6" s="64">
        <f t="shared" si="4"/>
        <v>104.4</v>
      </c>
      <c r="AL6" s="64">
        <f t="shared" si="4"/>
        <v>105.8</v>
      </c>
      <c r="AM6" s="64">
        <f t="shared" si="4"/>
        <v>101.7</v>
      </c>
      <c r="AN6" s="64">
        <f t="shared" si="4"/>
        <v>101.1</v>
      </c>
      <c r="AO6" s="64">
        <f t="shared" si="4"/>
        <v>100.3</v>
      </c>
      <c r="AP6" s="64">
        <f t="shared" si="4"/>
        <v>99.8</v>
      </c>
      <c r="AQ6" s="64">
        <f t="shared" si="4"/>
        <v>100.1</v>
      </c>
      <c r="AR6" s="64" t="str">
        <f>IF(AR8="-","【-】","【"&amp;SUBSTITUTE(TEXT(AR8,"#,##0.0"),"-","△")&amp;"】")</f>
        <v>【98.5】</v>
      </c>
      <c r="AS6" s="64">
        <f>IF(AS8="-",NA(),AS8)</f>
        <v>103.2</v>
      </c>
      <c r="AT6" s="64">
        <f t="shared" ref="AT6:BB6" si="5">IF(AT8="-",NA(),AT8)</f>
        <v>101.5</v>
      </c>
      <c r="AU6" s="64">
        <f t="shared" si="5"/>
        <v>104.9</v>
      </c>
      <c r="AV6" s="64">
        <f t="shared" si="5"/>
        <v>104.4</v>
      </c>
      <c r="AW6" s="64">
        <f t="shared" si="5"/>
        <v>105.7</v>
      </c>
      <c r="AX6" s="64">
        <f t="shared" si="5"/>
        <v>96</v>
      </c>
      <c r="AY6" s="64">
        <f t="shared" si="5"/>
        <v>94.6</v>
      </c>
      <c r="AZ6" s="64">
        <f t="shared" si="5"/>
        <v>94.4</v>
      </c>
      <c r="BA6" s="64">
        <f t="shared" si="5"/>
        <v>93.6</v>
      </c>
      <c r="BB6" s="64">
        <f t="shared" si="5"/>
        <v>94</v>
      </c>
      <c r="BC6" s="64" t="str">
        <f>IF(BC8="-","【-】","【"&amp;SUBSTITUTE(TEXT(BC8,"#,##0.0"),"-","△")&amp;"】")</f>
        <v>【89.7】</v>
      </c>
      <c r="BD6" s="64">
        <f>IF(BD8="-",NA(),BD8)</f>
        <v>39.5</v>
      </c>
      <c r="BE6" s="64">
        <f t="shared" ref="BE6:BM6" si="6">IF(BE8="-",NA(),BE8)</f>
        <v>50.4</v>
      </c>
      <c r="BF6" s="64">
        <f t="shared" si="6"/>
        <v>44.9</v>
      </c>
      <c r="BG6" s="64">
        <f t="shared" si="6"/>
        <v>39</v>
      </c>
      <c r="BH6" s="64">
        <f t="shared" si="6"/>
        <v>31.6</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82.8</v>
      </c>
      <c r="BP6" s="64">
        <f t="shared" ref="BP6:BX6" si="7">IF(BP8="-",NA(),BP8)</f>
        <v>83.1</v>
      </c>
      <c r="BQ6" s="64">
        <f t="shared" si="7"/>
        <v>83</v>
      </c>
      <c r="BR6" s="64">
        <f t="shared" si="7"/>
        <v>83.9</v>
      </c>
      <c r="BS6" s="64">
        <f t="shared" si="7"/>
        <v>84.4</v>
      </c>
      <c r="BT6" s="64">
        <f t="shared" si="7"/>
        <v>80.3</v>
      </c>
      <c r="BU6" s="64">
        <f t="shared" si="7"/>
        <v>80.7</v>
      </c>
      <c r="BV6" s="64">
        <f t="shared" si="7"/>
        <v>80.7</v>
      </c>
      <c r="BW6" s="64">
        <f t="shared" si="7"/>
        <v>79.5</v>
      </c>
      <c r="BX6" s="64">
        <f t="shared" si="7"/>
        <v>79.900000000000006</v>
      </c>
      <c r="BY6" s="64" t="str">
        <f>IF(BY8="-","【-】","【"&amp;SUBSTITUTE(TEXT(BY8,"#,##0.0"),"-","△")&amp;"】")</f>
        <v>【74.8】</v>
      </c>
      <c r="BZ6" s="65">
        <f>IF(BZ8="-",NA(),BZ8)</f>
        <v>54492</v>
      </c>
      <c r="CA6" s="65">
        <f t="shared" ref="CA6:CI6" si="8">IF(CA8="-",NA(),CA8)</f>
        <v>54781</v>
      </c>
      <c r="CB6" s="65">
        <f t="shared" si="8"/>
        <v>57016</v>
      </c>
      <c r="CC6" s="65">
        <f t="shared" si="8"/>
        <v>58165</v>
      </c>
      <c r="CD6" s="65">
        <f t="shared" si="8"/>
        <v>59778</v>
      </c>
      <c r="CE6" s="65">
        <f t="shared" si="8"/>
        <v>59159</v>
      </c>
      <c r="CF6" s="65">
        <f t="shared" si="8"/>
        <v>60787</v>
      </c>
      <c r="CG6" s="65">
        <f t="shared" si="8"/>
        <v>62913</v>
      </c>
      <c r="CH6" s="65">
        <f t="shared" si="8"/>
        <v>64765</v>
      </c>
      <c r="CI6" s="65">
        <f t="shared" si="8"/>
        <v>66228</v>
      </c>
      <c r="CJ6" s="64" t="str">
        <f>IF(CJ8="-","【-】","【"&amp;SUBSTITUTE(TEXT(CJ8,"#,##0"),"-","△")&amp;"】")</f>
        <v>【50,718】</v>
      </c>
      <c r="CK6" s="65">
        <f>IF(CK8="-",NA(),CK8)</f>
        <v>12187</v>
      </c>
      <c r="CL6" s="65">
        <f t="shared" ref="CL6:CT6" si="9">IF(CL8="-",NA(),CL8)</f>
        <v>12700</v>
      </c>
      <c r="CM6" s="65">
        <f t="shared" si="9"/>
        <v>13052</v>
      </c>
      <c r="CN6" s="65">
        <f t="shared" si="9"/>
        <v>13313</v>
      </c>
      <c r="CO6" s="65">
        <f t="shared" si="9"/>
        <v>13398</v>
      </c>
      <c r="CP6" s="65">
        <f t="shared" si="9"/>
        <v>14865</v>
      </c>
      <c r="CQ6" s="65">
        <f t="shared" si="9"/>
        <v>15610</v>
      </c>
      <c r="CR6" s="65">
        <f t="shared" si="9"/>
        <v>16993</v>
      </c>
      <c r="CS6" s="65">
        <f t="shared" si="9"/>
        <v>17680</v>
      </c>
      <c r="CT6" s="65">
        <f t="shared" si="9"/>
        <v>18393</v>
      </c>
      <c r="CU6" s="64" t="str">
        <f>IF(CU8="-","【-】","【"&amp;SUBSTITUTE(TEXT(CU8,"#,##0"),"-","△")&amp;"】")</f>
        <v>【14,202】</v>
      </c>
      <c r="CV6" s="64">
        <f>IF(CV8="-",NA(),CV8)</f>
        <v>49.9</v>
      </c>
      <c r="CW6" s="64">
        <f t="shared" ref="CW6:DE6" si="10">IF(CW8="-",NA(),CW8)</f>
        <v>50.1</v>
      </c>
      <c r="CX6" s="64">
        <f t="shared" si="10"/>
        <v>50.8</v>
      </c>
      <c r="CY6" s="64">
        <f t="shared" si="10"/>
        <v>51.7</v>
      </c>
      <c r="CZ6" s="64">
        <f t="shared" si="10"/>
        <v>50.2</v>
      </c>
      <c r="DA6" s="64">
        <f t="shared" si="10"/>
        <v>47.8</v>
      </c>
      <c r="DB6" s="64">
        <f t="shared" si="10"/>
        <v>48.7</v>
      </c>
      <c r="DC6" s="64">
        <f t="shared" si="10"/>
        <v>48.5</v>
      </c>
      <c r="DD6" s="64">
        <f t="shared" si="10"/>
        <v>49.2</v>
      </c>
      <c r="DE6" s="64">
        <f t="shared" si="10"/>
        <v>48.7</v>
      </c>
      <c r="DF6" s="64" t="str">
        <f>IF(DF8="-","【-】","【"&amp;SUBSTITUTE(TEXT(DF8,"#,##0.0"),"-","△")&amp;"】")</f>
        <v>【55.0】</v>
      </c>
      <c r="DG6" s="64">
        <f>IF(DG8="-",NA(),DG8)</f>
        <v>19</v>
      </c>
      <c r="DH6" s="64">
        <f t="shared" ref="DH6:DP6" si="11">IF(DH8="-",NA(),DH8)</f>
        <v>18.7</v>
      </c>
      <c r="DI6" s="64">
        <f t="shared" si="11"/>
        <v>19.8</v>
      </c>
      <c r="DJ6" s="64">
        <f t="shared" si="11"/>
        <v>20.8</v>
      </c>
      <c r="DK6" s="64">
        <f t="shared" si="11"/>
        <v>21.1</v>
      </c>
      <c r="DL6" s="64">
        <f t="shared" si="11"/>
        <v>26.2</v>
      </c>
      <c r="DM6" s="64">
        <f t="shared" si="11"/>
        <v>26.3</v>
      </c>
      <c r="DN6" s="64">
        <f t="shared" si="11"/>
        <v>27.5</v>
      </c>
      <c r="DO6" s="64">
        <f t="shared" si="11"/>
        <v>27.4</v>
      </c>
      <c r="DP6" s="64">
        <f t="shared" si="11"/>
        <v>27.8</v>
      </c>
      <c r="DQ6" s="64" t="str">
        <f>IF(DQ8="-","【-】","【"&amp;SUBSTITUTE(TEXT(DQ8,"#,##0.0"),"-","△")&amp;"】")</f>
        <v>【24.3】</v>
      </c>
      <c r="DR6" s="64">
        <f>IF(DR8="-",NA(),DR8)</f>
        <v>53.3</v>
      </c>
      <c r="DS6" s="64">
        <f t="shared" ref="DS6:EA6" si="12">IF(DS8="-",NA(),DS8)</f>
        <v>60.2</v>
      </c>
      <c r="DT6" s="64">
        <f t="shared" si="12"/>
        <v>62.1</v>
      </c>
      <c r="DU6" s="64">
        <f t="shared" si="12"/>
        <v>63.4</v>
      </c>
      <c r="DV6" s="64">
        <f t="shared" si="12"/>
        <v>65</v>
      </c>
      <c r="DW6" s="64">
        <f t="shared" si="12"/>
        <v>45.9</v>
      </c>
      <c r="DX6" s="64">
        <f t="shared" si="12"/>
        <v>50.7</v>
      </c>
      <c r="DY6" s="64">
        <f t="shared" si="12"/>
        <v>51.3</v>
      </c>
      <c r="DZ6" s="64">
        <f t="shared" si="12"/>
        <v>51.2</v>
      </c>
      <c r="EA6" s="64">
        <f t="shared" si="12"/>
        <v>52</v>
      </c>
      <c r="EB6" s="64" t="str">
        <f>IF(EB8="-","【-】","【"&amp;SUBSTITUTE(TEXT(EB8,"#,##0.0"),"-","△")&amp;"】")</f>
        <v>【51.6】</v>
      </c>
      <c r="EC6" s="64">
        <f>IF(EC8="-",NA(),EC8)</f>
        <v>65.8</v>
      </c>
      <c r="ED6" s="64">
        <f t="shared" ref="ED6:EL6" si="13">IF(ED8="-",NA(),ED8)</f>
        <v>65.7</v>
      </c>
      <c r="EE6" s="64">
        <f t="shared" si="13"/>
        <v>67.900000000000006</v>
      </c>
      <c r="EF6" s="64">
        <f t="shared" si="13"/>
        <v>68.7</v>
      </c>
      <c r="EG6" s="64">
        <f t="shared" si="13"/>
        <v>69.900000000000006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64151744</v>
      </c>
      <c r="EO6" s="65">
        <f t="shared" ref="EO6:EW6" si="14">IF(EO8="-",NA(),EO8)</f>
        <v>66602694</v>
      </c>
      <c r="EP6" s="65">
        <f t="shared" si="14"/>
        <v>67117781</v>
      </c>
      <c r="EQ6" s="65">
        <f t="shared" si="14"/>
        <v>66794055</v>
      </c>
      <c r="ER6" s="65">
        <f t="shared" si="14"/>
        <v>67758113</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c r="A7" s="47" t="s">
        <v>128</v>
      </c>
      <c r="B7" s="62">
        <f t="shared" ref="B7:AG7" si="15">B8</f>
        <v>2017</v>
      </c>
      <c r="C7" s="62">
        <f t="shared" si="15"/>
        <v>232068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500床以上</v>
      </c>
      <c r="O7" s="62" t="str">
        <f>O8</f>
        <v>非設置</v>
      </c>
      <c r="P7" s="62" t="str">
        <f>P8</f>
        <v>直営</v>
      </c>
      <c r="Q7" s="63">
        <f t="shared" si="15"/>
        <v>28</v>
      </c>
      <c r="R7" s="62" t="str">
        <f t="shared" si="15"/>
        <v>対象</v>
      </c>
      <c r="S7" s="62" t="str">
        <f t="shared" si="15"/>
        <v>透 I 未 訓 ガ</v>
      </c>
      <c r="T7" s="62" t="str">
        <f t="shared" si="15"/>
        <v>救 臨 感 災 地</v>
      </c>
      <c r="U7" s="63">
        <f>U8</f>
        <v>311608</v>
      </c>
      <c r="V7" s="63">
        <f>V8</f>
        <v>49338</v>
      </c>
      <c r="W7" s="62" t="str">
        <f>W8</f>
        <v>非該当</v>
      </c>
      <c r="X7" s="62" t="str">
        <f t="shared" si="15"/>
        <v>７：１</v>
      </c>
      <c r="Y7" s="63">
        <f t="shared" si="15"/>
        <v>552</v>
      </c>
      <c r="Z7" s="63" t="str">
        <f t="shared" si="15"/>
        <v>-</v>
      </c>
      <c r="AA7" s="63" t="str">
        <f t="shared" si="15"/>
        <v>-</v>
      </c>
      <c r="AB7" s="63" t="str">
        <f t="shared" si="15"/>
        <v>-</v>
      </c>
      <c r="AC7" s="63">
        <f t="shared" si="15"/>
        <v>6</v>
      </c>
      <c r="AD7" s="63">
        <f t="shared" si="15"/>
        <v>558</v>
      </c>
      <c r="AE7" s="63">
        <f t="shared" si="15"/>
        <v>552</v>
      </c>
      <c r="AF7" s="63" t="str">
        <f t="shared" si="15"/>
        <v>-</v>
      </c>
      <c r="AG7" s="63">
        <f t="shared" si="15"/>
        <v>552</v>
      </c>
      <c r="AH7" s="64">
        <f>AH8</f>
        <v>102.1</v>
      </c>
      <c r="AI7" s="64">
        <f t="shared" ref="AI7:AQ7" si="16">AI8</f>
        <v>101.1</v>
      </c>
      <c r="AJ7" s="64">
        <f t="shared" si="16"/>
        <v>103.3</v>
      </c>
      <c r="AK7" s="64">
        <f t="shared" si="16"/>
        <v>104.4</v>
      </c>
      <c r="AL7" s="64">
        <f t="shared" si="16"/>
        <v>105.8</v>
      </c>
      <c r="AM7" s="64">
        <f t="shared" si="16"/>
        <v>101.7</v>
      </c>
      <c r="AN7" s="64">
        <f t="shared" si="16"/>
        <v>101.1</v>
      </c>
      <c r="AO7" s="64">
        <f t="shared" si="16"/>
        <v>100.3</v>
      </c>
      <c r="AP7" s="64">
        <f t="shared" si="16"/>
        <v>99.8</v>
      </c>
      <c r="AQ7" s="64">
        <f t="shared" si="16"/>
        <v>100.1</v>
      </c>
      <c r="AR7" s="64"/>
      <c r="AS7" s="64">
        <f>AS8</f>
        <v>103.2</v>
      </c>
      <c r="AT7" s="64">
        <f t="shared" ref="AT7:BB7" si="17">AT8</f>
        <v>101.5</v>
      </c>
      <c r="AU7" s="64">
        <f t="shared" si="17"/>
        <v>104.9</v>
      </c>
      <c r="AV7" s="64">
        <f t="shared" si="17"/>
        <v>104.4</v>
      </c>
      <c r="AW7" s="64">
        <f t="shared" si="17"/>
        <v>105.7</v>
      </c>
      <c r="AX7" s="64">
        <f t="shared" si="17"/>
        <v>96</v>
      </c>
      <c r="AY7" s="64">
        <f t="shared" si="17"/>
        <v>94.6</v>
      </c>
      <c r="AZ7" s="64">
        <f t="shared" si="17"/>
        <v>94.4</v>
      </c>
      <c r="BA7" s="64">
        <f t="shared" si="17"/>
        <v>93.6</v>
      </c>
      <c r="BB7" s="64">
        <f t="shared" si="17"/>
        <v>94</v>
      </c>
      <c r="BC7" s="64"/>
      <c r="BD7" s="64">
        <f>BD8</f>
        <v>39.5</v>
      </c>
      <c r="BE7" s="64">
        <f t="shared" ref="BE7:BM7" si="18">BE8</f>
        <v>50.4</v>
      </c>
      <c r="BF7" s="64">
        <f t="shared" si="18"/>
        <v>44.9</v>
      </c>
      <c r="BG7" s="64">
        <f t="shared" si="18"/>
        <v>39</v>
      </c>
      <c r="BH7" s="64">
        <f t="shared" si="18"/>
        <v>31.6</v>
      </c>
      <c r="BI7" s="64">
        <f t="shared" si="18"/>
        <v>41.7</v>
      </c>
      <c r="BJ7" s="64">
        <f t="shared" si="18"/>
        <v>37.700000000000003</v>
      </c>
      <c r="BK7" s="64">
        <f t="shared" si="18"/>
        <v>36.799999999999997</v>
      </c>
      <c r="BL7" s="64">
        <f t="shared" si="18"/>
        <v>33.9</v>
      </c>
      <c r="BM7" s="64">
        <f t="shared" si="18"/>
        <v>34.9</v>
      </c>
      <c r="BN7" s="64"/>
      <c r="BO7" s="64">
        <f>BO8</f>
        <v>82.8</v>
      </c>
      <c r="BP7" s="64">
        <f t="shared" ref="BP7:BX7" si="19">BP8</f>
        <v>83.1</v>
      </c>
      <c r="BQ7" s="64">
        <f t="shared" si="19"/>
        <v>83</v>
      </c>
      <c r="BR7" s="64">
        <f t="shared" si="19"/>
        <v>83.9</v>
      </c>
      <c r="BS7" s="64">
        <f t="shared" si="19"/>
        <v>84.4</v>
      </c>
      <c r="BT7" s="64">
        <f t="shared" si="19"/>
        <v>80.3</v>
      </c>
      <c r="BU7" s="64">
        <f t="shared" si="19"/>
        <v>80.7</v>
      </c>
      <c r="BV7" s="64">
        <f t="shared" si="19"/>
        <v>80.7</v>
      </c>
      <c r="BW7" s="64">
        <f t="shared" si="19"/>
        <v>79.5</v>
      </c>
      <c r="BX7" s="64">
        <f t="shared" si="19"/>
        <v>79.900000000000006</v>
      </c>
      <c r="BY7" s="64"/>
      <c r="BZ7" s="65">
        <f>BZ8</f>
        <v>54492</v>
      </c>
      <c r="CA7" s="65">
        <f t="shared" ref="CA7:CI7" si="20">CA8</f>
        <v>54781</v>
      </c>
      <c r="CB7" s="65">
        <f t="shared" si="20"/>
        <v>57016</v>
      </c>
      <c r="CC7" s="65">
        <f t="shared" si="20"/>
        <v>58165</v>
      </c>
      <c r="CD7" s="65">
        <f t="shared" si="20"/>
        <v>59778</v>
      </c>
      <c r="CE7" s="65">
        <f t="shared" si="20"/>
        <v>59159</v>
      </c>
      <c r="CF7" s="65">
        <f t="shared" si="20"/>
        <v>60787</v>
      </c>
      <c r="CG7" s="65">
        <f t="shared" si="20"/>
        <v>62913</v>
      </c>
      <c r="CH7" s="65">
        <f t="shared" si="20"/>
        <v>64765</v>
      </c>
      <c r="CI7" s="65">
        <f t="shared" si="20"/>
        <v>66228</v>
      </c>
      <c r="CJ7" s="64"/>
      <c r="CK7" s="65">
        <f>CK8</f>
        <v>12187</v>
      </c>
      <c r="CL7" s="65">
        <f t="shared" ref="CL7:CT7" si="21">CL8</f>
        <v>12700</v>
      </c>
      <c r="CM7" s="65">
        <f t="shared" si="21"/>
        <v>13052</v>
      </c>
      <c r="CN7" s="65">
        <f t="shared" si="21"/>
        <v>13313</v>
      </c>
      <c r="CO7" s="65">
        <f t="shared" si="21"/>
        <v>13398</v>
      </c>
      <c r="CP7" s="65">
        <f t="shared" si="21"/>
        <v>14865</v>
      </c>
      <c r="CQ7" s="65">
        <f t="shared" si="21"/>
        <v>15610</v>
      </c>
      <c r="CR7" s="65">
        <f t="shared" si="21"/>
        <v>16993</v>
      </c>
      <c r="CS7" s="65">
        <f t="shared" si="21"/>
        <v>17680</v>
      </c>
      <c r="CT7" s="65">
        <f t="shared" si="21"/>
        <v>18393</v>
      </c>
      <c r="CU7" s="64"/>
      <c r="CV7" s="64">
        <f>CV8</f>
        <v>49.9</v>
      </c>
      <c r="CW7" s="64">
        <f t="shared" ref="CW7:DE7" si="22">CW8</f>
        <v>50.1</v>
      </c>
      <c r="CX7" s="64">
        <f t="shared" si="22"/>
        <v>50.8</v>
      </c>
      <c r="CY7" s="64">
        <f t="shared" si="22"/>
        <v>51.7</v>
      </c>
      <c r="CZ7" s="64">
        <f t="shared" si="22"/>
        <v>50.2</v>
      </c>
      <c r="DA7" s="64">
        <f t="shared" si="22"/>
        <v>47.8</v>
      </c>
      <c r="DB7" s="64">
        <f t="shared" si="22"/>
        <v>48.7</v>
      </c>
      <c r="DC7" s="64">
        <f t="shared" si="22"/>
        <v>48.5</v>
      </c>
      <c r="DD7" s="64">
        <f t="shared" si="22"/>
        <v>49.2</v>
      </c>
      <c r="DE7" s="64">
        <f t="shared" si="22"/>
        <v>48.7</v>
      </c>
      <c r="DF7" s="64"/>
      <c r="DG7" s="64">
        <f>DG8</f>
        <v>19</v>
      </c>
      <c r="DH7" s="64">
        <f t="shared" ref="DH7:DP7" si="23">DH8</f>
        <v>18.7</v>
      </c>
      <c r="DI7" s="64">
        <f t="shared" si="23"/>
        <v>19.8</v>
      </c>
      <c r="DJ7" s="64">
        <f t="shared" si="23"/>
        <v>20.8</v>
      </c>
      <c r="DK7" s="64">
        <f t="shared" si="23"/>
        <v>21.1</v>
      </c>
      <c r="DL7" s="64">
        <f t="shared" si="23"/>
        <v>26.2</v>
      </c>
      <c r="DM7" s="64">
        <f t="shared" si="23"/>
        <v>26.3</v>
      </c>
      <c r="DN7" s="64">
        <f t="shared" si="23"/>
        <v>27.5</v>
      </c>
      <c r="DO7" s="64">
        <f t="shared" si="23"/>
        <v>27.4</v>
      </c>
      <c r="DP7" s="64">
        <f t="shared" si="23"/>
        <v>27.8</v>
      </c>
      <c r="DQ7" s="64"/>
      <c r="DR7" s="64">
        <f>DR8</f>
        <v>53.3</v>
      </c>
      <c r="DS7" s="64">
        <f t="shared" ref="DS7:EA7" si="24">DS8</f>
        <v>60.2</v>
      </c>
      <c r="DT7" s="64">
        <f t="shared" si="24"/>
        <v>62.1</v>
      </c>
      <c r="DU7" s="64">
        <f t="shared" si="24"/>
        <v>63.4</v>
      </c>
      <c r="DV7" s="64">
        <f t="shared" si="24"/>
        <v>65</v>
      </c>
      <c r="DW7" s="64">
        <f t="shared" si="24"/>
        <v>45.9</v>
      </c>
      <c r="DX7" s="64">
        <f t="shared" si="24"/>
        <v>50.7</v>
      </c>
      <c r="DY7" s="64">
        <f t="shared" si="24"/>
        <v>51.3</v>
      </c>
      <c r="DZ7" s="64">
        <f t="shared" si="24"/>
        <v>51.2</v>
      </c>
      <c r="EA7" s="64">
        <f t="shared" si="24"/>
        <v>52</v>
      </c>
      <c r="EB7" s="64"/>
      <c r="EC7" s="64">
        <f>EC8</f>
        <v>65.8</v>
      </c>
      <c r="ED7" s="64">
        <f t="shared" ref="ED7:EL7" si="25">ED8</f>
        <v>65.7</v>
      </c>
      <c r="EE7" s="64">
        <f t="shared" si="25"/>
        <v>67.900000000000006</v>
      </c>
      <c r="EF7" s="64">
        <f t="shared" si="25"/>
        <v>68.7</v>
      </c>
      <c r="EG7" s="64">
        <f t="shared" si="25"/>
        <v>69.900000000000006</v>
      </c>
      <c r="EH7" s="64">
        <f t="shared" si="25"/>
        <v>56.6</v>
      </c>
      <c r="EI7" s="64">
        <f t="shared" si="25"/>
        <v>62.6</v>
      </c>
      <c r="EJ7" s="64">
        <f t="shared" si="25"/>
        <v>64.099999999999994</v>
      </c>
      <c r="EK7" s="64">
        <f t="shared" si="25"/>
        <v>64.3</v>
      </c>
      <c r="EL7" s="64">
        <f t="shared" si="25"/>
        <v>66</v>
      </c>
      <c r="EM7" s="64"/>
      <c r="EN7" s="65">
        <f>EN8</f>
        <v>64151744</v>
      </c>
      <c r="EO7" s="65">
        <f t="shared" ref="EO7:EW7" si="26">EO8</f>
        <v>66602694</v>
      </c>
      <c r="EP7" s="65">
        <f t="shared" si="26"/>
        <v>67117781</v>
      </c>
      <c r="EQ7" s="65">
        <f t="shared" si="26"/>
        <v>66794055</v>
      </c>
      <c r="ER7" s="65">
        <f t="shared" si="26"/>
        <v>67758113</v>
      </c>
      <c r="ES7" s="65">
        <f t="shared" si="26"/>
        <v>50135188</v>
      </c>
      <c r="ET7" s="65">
        <f t="shared" si="26"/>
        <v>50543381</v>
      </c>
      <c r="EU7" s="65">
        <f t="shared" si="26"/>
        <v>51238617</v>
      </c>
      <c r="EV7" s="65">
        <f t="shared" si="26"/>
        <v>51669762</v>
      </c>
      <c r="EW7" s="65">
        <f t="shared" si="26"/>
        <v>53351028</v>
      </c>
      <c r="EX7" s="65"/>
    </row>
    <row r="8" spans="1:154" s="66" customFormat="1">
      <c r="A8" s="47"/>
      <c r="B8" s="67">
        <v>2017</v>
      </c>
      <c r="C8" s="67">
        <v>232068</v>
      </c>
      <c r="D8" s="67">
        <v>46</v>
      </c>
      <c r="E8" s="67">
        <v>6</v>
      </c>
      <c r="F8" s="67">
        <v>0</v>
      </c>
      <c r="G8" s="67">
        <v>1</v>
      </c>
      <c r="H8" s="67" t="s">
        <v>129</v>
      </c>
      <c r="I8" s="67" t="s">
        <v>130</v>
      </c>
      <c r="J8" s="67" t="s">
        <v>131</v>
      </c>
      <c r="K8" s="67" t="s">
        <v>132</v>
      </c>
      <c r="L8" s="67" t="s">
        <v>133</v>
      </c>
      <c r="M8" s="67" t="s">
        <v>134</v>
      </c>
      <c r="N8" s="67" t="s">
        <v>135</v>
      </c>
      <c r="O8" s="67" t="s">
        <v>136</v>
      </c>
      <c r="P8" s="67" t="s">
        <v>137</v>
      </c>
      <c r="Q8" s="68">
        <v>28</v>
      </c>
      <c r="R8" s="67" t="s">
        <v>138</v>
      </c>
      <c r="S8" s="67" t="s">
        <v>139</v>
      </c>
      <c r="T8" s="67" t="s">
        <v>140</v>
      </c>
      <c r="U8" s="68">
        <v>311608</v>
      </c>
      <c r="V8" s="68">
        <v>49338</v>
      </c>
      <c r="W8" s="67" t="s">
        <v>141</v>
      </c>
      <c r="X8" s="69" t="s">
        <v>142</v>
      </c>
      <c r="Y8" s="68">
        <v>552</v>
      </c>
      <c r="Z8" s="68" t="s">
        <v>143</v>
      </c>
      <c r="AA8" s="68" t="s">
        <v>143</v>
      </c>
      <c r="AB8" s="68" t="s">
        <v>143</v>
      </c>
      <c r="AC8" s="68">
        <v>6</v>
      </c>
      <c r="AD8" s="68">
        <v>558</v>
      </c>
      <c r="AE8" s="68">
        <v>552</v>
      </c>
      <c r="AF8" s="68" t="s">
        <v>143</v>
      </c>
      <c r="AG8" s="68">
        <v>552</v>
      </c>
      <c r="AH8" s="70">
        <v>102.1</v>
      </c>
      <c r="AI8" s="70">
        <v>101.1</v>
      </c>
      <c r="AJ8" s="70">
        <v>103.3</v>
      </c>
      <c r="AK8" s="70">
        <v>104.4</v>
      </c>
      <c r="AL8" s="70">
        <v>105.8</v>
      </c>
      <c r="AM8" s="70">
        <v>101.7</v>
      </c>
      <c r="AN8" s="70">
        <v>101.1</v>
      </c>
      <c r="AO8" s="70">
        <v>100.3</v>
      </c>
      <c r="AP8" s="70">
        <v>99.8</v>
      </c>
      <c r="AQ8" s="70">
        <v>100.1</v>
      </c>
      <c r="AR8" s="70">
        <v>98.5</v>
      </c>
      <c r="AS8" s="70">
        <v>103.2</v>
      </c>
      <c r="AT8" s="70">
        <v>101.5</v>
      </c>
      <c r="AU8" s="70">
        <v>104.9</v>
      </c>
      <c r="AV8" s="70">
        <v>104.4</v>
      </c>
      <c r="AW8" s="70">
        <v>105.7</v>
      </c>
      <c r="AX8" s="70">
        <v>96</v>
      </c>
      <c r="AY8" s="70">
        <v>94.6</v>
      </c>
      <c r="AZ8" s="70">
        <v>94.4</v>
      </c>
      <c r="BA8" s="70">
        <v>93.6</v>
      </c>
      <c r="BB8" s="70">
        <v>94</v>
      </c>
      <c r="BC8" s="70">
        <v>89.7</v>
      </c>
      <c r="BD8" s="71">
        <v>39.5</v>
      </c>
      <c r="BE8" s="71">
        <v>50.4</v>
      </c>
      <c r="BF8" s="71">
        <v>44.9</v>
      </c>
      <c r="BG8" s="71">
        <v>39</v>
      </c>
      <c r="BH8" s="71">
        <v>31.6</v>
      </c>
      <c r="BI8" s="71">
        <v>41.7</v>
      </c>
      <c r="BJ8" s="71">
        <v>37.700000000000003</v>
      </c>
      <c r="BK8" s="71">
        <v>36.799999999999997</v>
      </c>
      <c r="BL8" s="71">
        <v>33.9</v>
      </c>
      <c r="BM8" s="71">
        <v>34.9</v>
      </c>
      <c r="BN8" s="71">
        <v>64.7</v>
      </c>
      <c r="BO8" s="70">
        <v>82.8</v>
      </c>
      <c r="BP8" s="70">
        <v>83.1</v>
      </c>
      <c r="BQ8" s="70">
        <v>83</v>
      </c>
      <c r="BR8" s="70">
        <v>83.9</v>
      </c>
      <c r="BS8" s="70">
        <v>84.4</v>
      </c>
      <c r="BT8" s="70">
        <v>80.3</v>
      </c>
      <c r="BU8" s="70">
        <v>80.7</v>
      </c>
      <c r="BV8" s="70">
        <v>80.7</v>
      </c>
      <c r="BW8" s="70">
        <v>79.5</v>
      </c>
      <c r="BX8" s="70">
        <v>79.900000000000006</v>
      </c>
      <c r="BY8" s="70">
        <v>74.8</v>
      </c>
      <c r="BZ8" s="71">
        <v>54492</v>
      </c>
      <c r="CA8" s="71">
        <v>54781</v>
      </c>
      <c r="CB8" s="71">
        <v>57016</v>
      </c>
      <c r="CC8" s="71">
        <v>58165</v>
      </c>
      <c r="CD8" s="71">
        <v>59778</v>
      </c>
      <c r="CE8" s="71">
        <v>59159</v>
      </c>
      <c r="CF8" s="71">
        <v>60787</v>
      </c>
      <c r="CG8" s="71">
        <v>62913</v>
      </c>
      <c r="CH8" s="71">
        <v>64765</v>
      </c>
      <c r="CI8" s="71">
        <v>66228</v>
      </c>
      <c r="CJ8" s="70">
        <v>50718</v>
      </c>
      <c r="CK8" s="71">
        <v>12187</v>
      </c>
      <c r="CL8" s="71">
        <v>12700</v>
      </c>
      <c r="CM8" s="71">
        <v>13052</v>
      </c>
      <c r="CN8" s="71">
        <v>13313</v>
      </c>
      <c r="CO8" s="71">
        <v>13398</v>
      </c>
      <c r="CP8" s="71">
        <v>14865</v>
      </c>
      <c r="CQ8" s="71">
        <v>15610</v>
      </c>
      <c r="CR8" s="71">
        <v>16993</v>
      </c>
      <c r="CS8" s="71">
        <v>17680</v>
      </c>
      <c r="CT8" s="71">
        <v>18393</v>
      </c>
      <c r="CU8" s="70">
        <v>14202</v>
      </c>
      <c r="CV8" s="71">
        <v>49.9</v>
      </c>
      <c r="CW8" s="71">
        <v>50.1</v>
      </c>
      <c r="CX8" s="71">
        <v>50.8</v>
      </c>
      <c r="CY8" s="71">
        <v>51.7</v>
      </c>
      <c r="CZ8" s="71">
        <v>50.2</v>
      </c>
      <c r="DA8" s="71">
        <v>47.8</v>
      </c>
      <c r="DB8" s="71">
        <v>48.7</v>
      </c>
      <c r="DC8" s="71">
        <v>48.5</v>
      </c>
      <c r="DD8" s="71">
        <v>49.2</v>
      </c>
      <c r="DE8" s="71">
        <v>48.7</v>
      </c>
      <c r="DF8" s="71">
        <v>55</v>
      </c>
      <c r="DG8" s="71">
        <v>19</v>
      </c>
      <c r="DH8" s="71">
        <v>18.7</v>
      </c>
      <c r="DI8" s="71">
        <v>19.8</v>
      </c>
      <c r="DJ8" s="71">
        <v>20.8</v>
      </c>
      <c r="DK8" s="71">
        <v>21.1</v>
      </c>
      <c r="DL8" s="71">
        <v>26.2</v>
      </c>
      <c r="DM8" s="71">
        <v>26.3</v>
      </c>
      <c r="DN8" s="71">
        <v>27.5</v>
      </c>
      <c r="DO8" s="71">
        <v>27.4</v>
      </c>
      <c r="DP8" s="71">
        <v>27.8</v>
      </c>
      <c r="DQ8" s="71">
        <v>24.3</v>
      </c>
      <c r="DR8" s="70">
        <v>53.3</v>
      </c>
      <c r="DS8" s="70">
        <v>60.2</v>
      </c>
      <c r="DT8" s="70">
        <v>62.1</v>
      </c>
      <c r="DU8" s="70">
        <v>63.4</v>
      </c>
      <c r="DV8" s="70">
        <v>65</v>
      </c>
      <c r="DW8" s="70">
        <v>45.9</v>
      </c>
      <c r="DX8" s="70">
        <v>50.7</v>
      </c>
      <c r="DY8" s="70">
        <v>51.3</v>
      </c>
      <c r="DZ8" s="70">
        <v>51.2</v>
      </c>
      <c r="EA8" s="70">
        <v>52</v>
      </c>
      <c r="EB8" s="70">
        <v>51.6</v>
      </c>
      <c r="EC8" s="70">
        <v>65.8</v>
      </c>
      <c r="ED8" s="70">
        <v>65.7</v>
      </c>
      <c r="EE8" s="70">
        <v>67.900000000000006</v>
      </c>
      <c r="EF8" s="70">
        <v>68.7</v>
      </c>
      <c r="EG8" s="70">
        <v>69.900000000000006</v>
      </c>
      <c r="EH8" s="70">
        <v>56.6</v>
      </c>
      <c r="EI8" s="70">
        <v>62.6</v>
      </c>
      <c r="EJ8" s="70">
        <v>64.099999999999994</v>
      </c>
      <c r="EK8" s="70">
        <v>64.3</v>
      </c>
      <c r="EL8" s="70">
        <v>66</v>
      </c>
      <c r="EM8" s="70">
        <v>67.599999999999994</v>
      </c>
      <c r="EN8" s="71">
        <v>64151744</v>
      </c>
      <c r="EO8" s="71">
        <v>66602694</v>
      </c>
      <c r="EP8" s="71">
        <v>67117781</v>
      </c>
      <c r="EQ8" s="71">
        <v>66794055</v>
      </c>
      <c r="ER8" s="71">
        <v>67758113</v>
      </c>
      <c r="ES8" s="71">
        <v>50135188</v>
      </c>
      <c r="ET8" s="71">
        <v>50543381</v>
      </c>
      <c r="EU8" s="71">
        <v>51238617</v>
      </c>
      <c r="EV8" s="71">
        <v>51669762</v>
      </c>
      <c r="EW8" s="71">
        <v>53351028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倉知　康雄</cp:lastModifiedBy>
  <cp:lastPrinted>2019-01-21T23:22:04Z</cp:lastPrinted>
  <dcterms:created xsi:type="dcterms:W3CDTF">2018-12-07T10:44:18Z</dcterms:created>
  <dcterms:modified xsi:type="dcterms:W3CDTF">2019-02-07T10:28:04Z</dcterms:modified>
  <cp:category/>
</cp:coreProperties>
</file>