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06000\Desktop\"/>
    </mc:Choice>
  </mc:AlternateContent>
  <workbookProtection workbookAlgorithmName="SHA-512" workbookHashValue="yakweZeB9V84uk3w3nJgM4EvCsCItas5BRQo+7Sc+jjvU6hXiCNCW41OoAEvcredZ8p0X/c/3VRyIxJr2SUQKw==" workbookSaltValue="VG+f21tATe1lgoXgc5wXy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LH32" i="4" s="1"/>
  <c r="DR7" i="5"/>
  <c r="DQ7" i="5"/>
  <c r="JV32" i="4" s="1"/>
  <c r="DP7" i="5"/>
  <c r="JC32" i="4" s="1"/>
  <c r="DO7" i="5"/>
  <c r="DN7" i="5"/>
  <c r="DM7" i="5"/>
  <c r="KO31" i="4" s="1"/>
  <c r="DL7" i="5"/>
  <c r="DK7" i="5"/>
  <c r="DI7" i="5"/>
  <c r="DH7" i="5"/>
  <c r="DG7" i="5"/>
  <c r="LE78" i="4" s="1"/>
  <c r="DF7" i="5"/>
  <c r="KP78" i="4" s="1"/>
  <c r="DE7" i="5"/>
  <c r="DD7" i="5"/>
  <c r="DC7" i="5"/>
  <c r="DB7" i="5"/>
  <c r="DA7" i="5"/>
  <c r="CZ7" i="5"/>
  <c r="CN7" i="5"/>
  <c r="CV76" i="4" s="1"/>
  <c r="CM7" i="5"/>
  <c r="CV67" i="4" s="1"/>
  <c r="BZ7" i="5"/>
  <c r="BY7" i="5"/>
  <c r="BX7" i="5"/>
  <c r="KO53" i="4" s="1"/>
  <c r="BW7" i="5"/>
  <c r="JV53" i="4" s="1"/>
  <c r="BV7" i="5"/>
  <c r="BU7" i="5"/>
  <c r="MA52" i="4" s="1"/>
  <c r="BT7" i="5"/>
  <c r="BS7" i="5"/>
  <c r="BR7" i="5"/>
  <c r="BQ7" i="5"/>
  <c r="JC52" i="4" s="1"/>
  <c r="BO7" i="5"/>
  <c r="BN7" i="5"/>
  <c r="GQ53" i="4" s="1"/>
  <c r="BM7" i="5"/>
  <c r="BL7" i="5"/>
  <c r="BK7" i="5"/>
  <c r="BJ7" i="5"/>
  <c r="BI7" i="5"/>
  <c r="BH7" i="5"/>
  <c r="FX52" i="4" s="1"/>
  <c r="BG7" i="5"/>
  <c r="FE52" i="4" s="1"/>
  <c r="BF7" i="5"/>
  <c r="BD7" i="5"/>
  <c r="BC7" i="5"/>
  <c r="BZ53" i="4" s="1"/>
  <c r="BB7" i="5"/>
  <c r="BA7" i="5"/>
  <c r="AZ7" i="5"/>
  <c r="AY7" i="5"/>
  <c r="CS52" i="4" s="1"/>
  <c r="AX7" i="5"/>
  <c r="BZ52" i="4" s="1"/>
  <c r="AW7" i="5"/>
  <c r="BG52" i="4" s="1"/>
  <c r="AV7" i="5"/>
  <c r="AU7" i="5"/>
  <c r="AS7" i="5"/>
  <c r="HJ32" i="4" s="1"/>
  <c r="AR7" i="5"/>
  <c r="AQ7" i="5"/>
  <c r="AP7" i="5"/>
  <c r="FE32" i="4" s="1"/>
  <c r="AO7" i="5"/>
  <c r="EL32" i="4" s="1"/>
  <c r="AN7" i="5"/>
  <c r="HJ31" i="4" s="1"/>
  <c r="AM7" i="5"/>
  <c r="AL7" i="5"/>
  <c r="FX31" i="4" s="1"/>
  <c r="AK7" i="5"/>
  <c r="AJ7" i="5"/>
  <c r="EL31" i="4" s="1"/>
  <c r="AH7" i="5"/>
  <c r="AG7" i="5"/>
  <c r="BZ32" i="4" s="1"/>
  <c r="AF7" i="5"/>
  <c r="BG32" i="4" s="1"/>
  <c r="AE7" i="5"/>
  <c r="AN32" i="4" s="1"/>
  <c r="AD7" i="5"/>
  <c r="AC7" i="5"/>
  <c r="AB7" i="5"/>
  <c r="AA7" i="5"/>
  <c r="Z7" i="5"/>
  <c r="Y7" i="5"/>
  <c r="X7" i="5"/>
  <c r="W7" i="5"/>
  <c r="V7" i="5"/>
  <c r="U7" i="5"/>
  <c r="LJ8" i="4" s="1"/>
  <c r="T7" i="5"/>
  <c r="JQ8" i="4" s="1"/>
  <c r="S7" i="5"/>
  <c r="R7" i="5"/>
  <c r="Q7" i="5"/>
  <c r="CF10" i="4" s="1"/>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MI78" i="4"/>
  <c r="LT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A53" i="4"/>
  <c r="LH53" i="4"/>
  <c r="JC53" i="4"/>
  <c r="HJ53" i="4"/>
  <c r="FX53" i="4"/>
  <c r="FE53" i="4"/>
  <c r="EL53" i="4"/>
  <c r="CS53" i="4"/>
  <c r="BG53" i="4"/>
  <c r="AN53" i="4"/>
  <c r="U53" i="4"/>
  <c r="LH52" i="4"/>
  <c r="KO52" i="4"/>
  <c r="JV52" i="4"/>
  <c r="HJ52" i="4"/>
  <c r="GQ52" i="4"/>
  <c r="EL52" i="4"/>
  <c r="AN52" i="4"/>
  <c r="U52" i="4"/>
  <c r="KO32" i="4"/>
  <c r="GQ32" i="4"/>
  <c r="FX32" i="4"/>
  <c r="CS32" i="4"/>
  <c r="U32" i="4"/>
  <c r="MA31" i="4"/>
  <c r="LH31" i="4"/>
  <c r="JV31" i="4"/>
  <c r="JC31" i="4"/>
  <c r="GQ31" i="4"/>
  <c r="FE31" i="4"/>
  <c r="CS31" i="4"/>
  <c r="BZ31" i="4"/>
  <c r="BG31" i="4"/>
  <c r="AN31" i="4"/>
  <c r="U31" i="4"/>
  <c r="LJ10" i="4"/>
  <c r="JQ10" i="4"/>
  <c r="HX10" i="4"/>
  <c r="DU10" i="4"/>
  <c r="B10" i="4"/>
  <c r="HX8" i="4"/>
  <c r="FJ8" i="4"/>
  <c r="AQ8" i="4"/>
  <c r="B8" i="4"/>
  <c r="B6" i="4" l="1"/>
  <c r="MI76" i="4"/>
  <c r="HJ51" i="4"/>
  <c r="MA30" i="4"/>
  <c r="IT76" i="4"/>
  <c r="CS51" i="4"/>
  <c r="HJ30" i="4"/>
  <c r="MA51" i="4"/>
  <c r="CS30" i="4"/>
  <c r="BZ76" i="4"/>
  <c r="C11" i="5"/>
  <c r="D11" i="5"/>
  <c r="E11" i="5"/>
  <c r="B11" i="5"/>
  <c r="BK76" i="4" l="1"/>
  <c r="LH51" i="4"/>
  <c r="LT76" i="4"/>
  <c r="GQ51" i="4"/>
  <c r="LH30" i="4"/>
  <c r="GQ30" i="4"/>
  <c r="IE76" i="4"/>
  <c r="BZ51" i="4"/>
  <c r="BZ30" i="4"/>
  <c r="HP76" i="4"/>
  <c r="BG51" i="4"/>
  <c r="BG30" i="4"/>
  <c r="KO30" i="4"/>
  <c r="AV76" i="4"/>
  <c r="KO51" i="4"/>
  <c r="LE76" i="4"/>
  <c r="FX51" i="4"/>
  <c r="FX30" i="4"/>
  <c r="JV30" i="4"/>
  <c r="HA76" i="4"/>
  <c r="AN51" i="4"/>
  <c r="FE30" i="4"/>
  <c r="JV51" i="4"/>
  <c r="AN30" i="4"/>
  <c r="AG76" i="4"/>
  <c r="KP76" i="4"/>
  <c r="FE51" i="4"/>
  <c r="KA76" i="4"/>
  <c r="EL51" i="4"/>
  <c r="JC30" i="4"/>
  <c r="U30" i="4"/>
  <c r="JC51" i="4"/>
  <c r="GL76" i="4"/>
  <c r="U51" i="4"/>
  <c r="EL30" i="4"/>
  <c r="R76" i="4"/>
</calcChain>
</file>

<file path=xl/sharedStrings.xml><?xml version="1.0" encoding="utf-8"?>
<sst xmlns="http://schemas.openxmlformats.org/spreadsheetml/2006/main" count="287" uniqueCount="137">
  <si>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</si>
  <si>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</si>
  <si>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</si>
  <si>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</si>
  <si>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</si>
  <si>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</si>
  <si>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</si>
  <si>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</si>
  <si>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</si>
  <si>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</si>
  <si>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</si>
  <si>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</si>
  <si>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</si>
  <si>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</si>
  <si>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</si>
  <si>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</si>
  <si>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</si>
  <si>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</si>
  <si>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</si>
  <si>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</si>
  <si>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</si>
  <si>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</si>
  <si>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</si>
  <si>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</si>
  <si>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</si>
  <si>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</si>
  <si>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</si>
  <si>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</si>
  <si>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</si>
  <si>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</si>
  <si>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</si>
  <si>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</si>
  <si>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</si>
  <si>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</si>
  <si>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</si>
  <si>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</si>
  <si>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</si>
  <si>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</si>
  <si>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</si>
  <si>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</si>
  <si>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</si>
  <si>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</si>
  <si>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</si>
  <si>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</si>
  <si>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</si>
  <si>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</si>
  <si>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</si>
  <si>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</si>
  <si>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</si>
  <si>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</si>
  <si>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</si>
  <si>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</si>
  <si>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</si>
  <si>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</si>
  <si>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</si>
  <si>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</si>
  <si>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</si>
  <si>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</si>
  <si>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</si>
  <si>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</si>
  <si>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</si>
  <si>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</si>
  <si>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</si>
  <si>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</si>
  <si>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</si>
  <si>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</si>
  <si>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</si>
  <si>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</si>
  <si>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</si>
  <si>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</si>
  <si>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</si>
  <si>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</si>
  <si>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</si>
  <si>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</si>
  <si>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</si>
  <si>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</si>
  <si>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</si>
  <si>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</si>
  <si>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</si>
  <si>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</si>
  <si>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</si>
  <si>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</si>
  <si>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</si>
  <si>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</si>
  <si>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</si>
  <si>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</si>
  <si>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</si>
  <si>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</si>
  <si>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</si>
  <si>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</si>
  <si>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</si>
  <si>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</si>
  <si>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</si>
  <si>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</si>
  <si>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</si>
  <si>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</si>
  <si>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</si>
  <si>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</si>
  <si>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</si>
  <si>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</si>
  <si>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</si>
  <si>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</si>
  <si>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</si>
  <si>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</si>
  <si>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</si>
  <si>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</si>
  <si>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</si>
  <si>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</si>
  <si>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</si>
  <si>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</si>
  <si>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</si>
  <si>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</si>
  <si>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</si>
  <si>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</si>
  <si>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</si>
  <si>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春日井市</t>
  </si>
  <si>
    <t>勝川駅前地下駐車場</t>
  </si>
  <si>
    <t>法非適用</t>
  </si>
  <si>
    <t>駐車場整備事業</t>
  </si>
  <si>
    <t>-</t>
  </si>
  <si>
    <t>Ａ２Ｂ１</t>
  </si>
  <si>
    <t>非設置</t>
  </si>
  <si>
    <t>該当数値なし</t>
  </si>
  <si>
    <t>都市計画駐車場 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</si>
  <si>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</si>
  <si>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</si>
  <si>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</si>
  <si>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</si>
  <si>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</si>
  <si>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</si>
  <si>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</si>
  <si>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</si>
  <si>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</si>
  <si>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①収益的収支比率については、平成31年度に地方債の償還が終了するため、平成32年度以降は100％となる予定。
　④売上高ＧＯＰ比率については、経年比較において平成29年度に少し回復しているが、利用促進を図るため周知活動の促進等が必要と言える。
　⑤ＥＢＩＴＤＡについては、経年比較において凡そ増加傾向にあり、収益性は確保していると言える。</t>
    <rPh sb="5" eb="7">
      <t>シュウシ</t>
    </rPh>
    <rPh sb="7" eb="9">
      <t>ヒリツ</t>
    </rPh>
    <rPh sb="15" eb="17">
      <t>ヘイセイ</t>
    </rPh>
    <rPh sb="19" eb="21">
      <t>ネンド</t>
    </rPh>
    <rPh sb="22" eb="25">
      <t>チホウサイ</t>
    </rPh>
    <rPh sb="26" eb="28">
      <t>ショウカン</t>
    </rPh>
    <rPh sb="29" eb="31">
      <t>シュウリョウ</t>
    </rPh>
    <rPh sb="36" eb="38">
      <t>ヘイセイ</t>
    </rPh>
    <rPh sb="40" eb="42">
      <t>ネンド</t>
    </rPh>
    <rPh sb="42" eb="44">
      <t>イコウ</t>
    </rPh>
    <rPh sb="52" eb="54">
      <t>ヨテイ</t>
    </rPh>
    <rPh sb="58" eb="60">
      <t>ウリアゲ</t>
    </rPh>
    <rPh sb="60" eb="61">
      <t>ダカ</t>
    </rPh>
    <rPh sb="64" eb="66">
      <t>ヒリツ</t>
    </rPh>
    <rPh sb="72" eb="74">
      <t>ケイネン</t>
    </rPh>
    <rPh sb="74" eb="76">
      <t>ヒカク</t>
    </rPh>
    <rPh sb="80" eb="82">
      <t>ヘイセイ</t>
    </rPh>
    <rPh sb="84" eb="86">
      <t>ネンド</t>
    </rPh>
    <rPh sb="97" eb="99">
      <t>リヨウ</t>
    </rPh>
    <rPh sb="99" eb="101">
      <t>ソクシン</t>
    </rPh>
    <rPh sb="102" eb="103">
      <t>ハカ</t>
    </rPh>
    <rPh sb="106" eb="108">
      <t>シュウチ</t>
    </rPh>
    <rPh sb="108" eb="110">
      <t>カツドウ</t>
    </rPh>
    <rPh sb="111" eb="113">
      <t>ソクシン</t>
    </rPh>
    <rPh sb="113" eb="114">
      <t>トウ</t>
    </rPh>
    <rPh sb="115" eb="117">
      <t>ヒツヨウ</t>
    </rPh>
    <rPh sb="118" eb="119">
      <t>イ</t>
    </rPh>
    <rPh sb="137" eb="139">
      <t>ケイネン</t>
    </rPh>
    <rPh sb="139" eb="141">
      <t>ヒカク</t>
    </rPh>
    <rPh sb="145" eb="146">
      <t>オヨ</t>
    </rPh>
    <rPh sb="147" eb="148">
      <t>ゾウ</t>
    </rPh>
    <rPh sb="148" eb="149">
      <t>カ</t>
    </rPh>
    <rPh sb="149" eb="151">
      <t>ケイコウ</t>
    </rPh>
    <rPh sb="155" eb="158">
      <t>シュウエキセイ</t>
    </rPh>
    <rPh sb="159" eb="161">
      <t>カクホ</t>
    </rPh>
    <rPh sb="166" eb="167">
      <t>イ</t>
    </rPh>
    <phoneticPr fontId="5"/>
  </si>
  <si>
    <r>
      <t>　設備更新・修繕費等については指定管理者と検討し、状況に合わせて対応している。
　</t>
    </r>
    <r>
      <rPr>
        <sz val="11"/>
        <rFont val="ＭＳ ゴシック"/>
        <family val="3"/>
        <charset val="128"/>
      </rPr>
      <t>また、地方公営企業法を適用していないため⑥有形固定資産減価償却費⑨累積欠損金比率については「該当なし」となっている。</t>
    </r>
    <rPh sb="1" eb="3">
      <t>セツビ</t>
    </rPh>
    <rPh sb="3" eb="5">
      <t>コウシン</t>
    </rPh>
    <rPh sb="6" eb="8">
      <t>シュウゼン</t>
    </rPh>
    <rPh sb="8" eb="9">
      <t>ヒ</t>
    </rPh>
    <rPh sb="9" eb="10">
      <t>トウ</t>
    </rPh>
    <rPh sb="15" eb="17">
      <t>シテイ</t>
    </rPh>
    <rPh sb="17" eb="20">
      <t>カンリシャ</t>
    </rPh>
    <rPh sb="21" eb="23">
      <t>ケントウ</t>
    </rPh>
    <rPh sb="25" eb="27">
      <t>ジョウキョウ</t>
    </rPh>
    <rPh sb="28" eb="29">
      <t>ア</t>
    </rPh>
    <rPh sb="32" eb="34">
      <t>タイオウ</t>
    </rPh>
    <phoneticPr fontId="5"/>
  </si>
  <si>
    <t xml:space="preserve">　経年比較において利用率は安定傾向にあり、常用利用者は確保できていると言える。利用率が安定している理由に、駅近辺と言う立地条件に加え、本来の施設設置理由である再開発地区を中心とした周辺商業施設利用者の利便を図る目的を果たしていると言える。
</t>
    <rPh sb="1" eb="3">
      <t>ケイネン</t>
    </rPh>
    <rPh sb="3" eb="5">
      <t>ヒカク</t>
    </rPh>
    <rPh sb="9" eb="12">
      <t>リヨウリツ</t>
    </rPh>
    <rPh sb="13" eb="15">
      <t>アンテイ</t>
    </rPh>
    <rPh sb="15" eb="17">
      <t>ケイコウ</t>
    </rPh>
    <rPh sb="21" eb="23">
      <t>ジョウヨウ</t>
    </rPh>
    <rPh sb="23" eb="26">
      <t>リヨウシャ</t>
    </rPh>
    <rPh sb="27" eb="29">
      <t>カクホ</t>
    </rPh>
    <rPh sb="35" eb="36">
      <t>イ</t>
    </rPh>
    <rPh sb="67" eb="69">
      <t>ホンライ</t>
    </rPh>
    <rPh sb="70" eb="72">
      <t>シセツ</t>
    </rPh>
    <rPh sb="72" eb="74">
      <t>セッチ</t>
    </rPh>
    <rPh sb="74" eb="76">
      <t>リユウ</t>
    </rPh>
    <rPh sb="79" eb="82">
      <t>サイカイハツ</t>
    </rPh>
    <rPh sb="82" eb="84">
      <t>チク</t>
    </rPh>
    <rPh sb="85" eb="87">
      <t>チュウシン</t>
    </rPh>
    <rPh sb="90" eb="92">
      <t>シュウヘン</t>
    </rPh>
    <rPh sb="92" eb="94">
      <t>ショウギョウ</t>
    </rPh>
    <rPh sb="94" eb="96">
      <t>シセツ</t>
    </rPh>
    <rPh sb="96" eb="99">
      <t>リヨウシャ</t>
    </rPh>
    <rPh sb="100" eb="102">
      <t>リベン</t>
    </rPh>
    <rPh sb="103" eb="104">
      <t>ハカ</t>
    </rPh>
    <rPh sb="105" eb="107">
      <t>モクテキ</t>
    </rPh>
    <rPh sb="108" eb="109">
      <t>ハ</t>
    </rPh>
    <rPh sb="115" eb="116">
      <t>イ</t>
    </rPh>
    <phoneticPr fontId="5"/>
  </si>
  <si>
    <t xml:space="preserve">　地方債の償還が終了すれば収益的収支比率は100％となる。収益額が劇的に上昇する見込みは少ないが、現状は健全な収益状況と言える。
　駐車場の建設目的には駅周辺施設利用者の利便性を確保することもあり、民間への譲渡は予定していない。
</t>
    <rPh sb="1" eb="4">
      <t>チホウサイ</t>
    </rPh>
    <rPh sb="5" eb="7">
      <t>ショウカン</t>
    </rPh>
    <rPh sb="8" eb="10">
      <t>シュウリョウ</t>
    </rPh>
    <rPh sb="13" eb="16">
      <t>シュウエキテキ</t>
    </rPh>
    <rPh sb="16" eb="18">
      <t>シュウシ</t>
    </rPh>
    <rPh sb="18" eb="20">
      <t>ヒリツ</t>
    </rPh>
    <rPh sb="29" eb="31">
      <t>シュウエキ</t>
    </rPh>
    <rPh sb="31" eb="32">
      <t>ガク</t>
    </rPh>
    <rPh sb="33" eb="35">
      <t>ゲキテキ</t>
    </rPh>
    <rPh sb="36" eb="38">
      <t>ジョウショウ</t>
    </rPh>
    <rPh sb="40" eb="42">
      <t>ミコ</t>
    </rPh>
    <rPh sb="44" eb="45">
      <t>スク</t>
    </rPh>
    <rPh sb="49" eb="51">
      <t>ゲンジョウ</t>
    </rPh>
    <rPh sb="52" eb="54">
      <t>ケンゼン</t>
    </rPh>
    <rPh sb="55" eb="57">
      <t>シュウエキ</t>
    </rPh>
    <rPh sb="57" eb="59">
      <t>ジョウキョウ</t>
    </rPh>
    <rPh sb="60" eb="61">
      <t>イ</t>
    </rPh>
    <rPh sb="66" eb="68">
      <t>チュウシャ</t>
    </rPh>
    <rPh sb="68" eb="69">
      <t>ジョウ</t>
    </rPh>
    <rPh sb="70" eb="72">
      <t>ケンセツ</t>
    </rPh>
    <rPh sb="72" eb="74">
      <t>モクテキ</t>
    </rPh>
    <rPh sb="76" eb="77">
      <t>エキ</t>
    </rPh>
    <rPh sb="77" eb="79">
      <t>シュウヘン</t>
    </rPh>
    <rPh sb="79" eb="81">
      <t>シセツ</t>
    </rPh>
    <rPh sb="81" eb="84">
      <t>リヨウシャ</t>
    </rPh>
    <rPh sb="85" eb="88">
      <t>リベンセイ</t>
    </rPh>
    <rPh sb="89" eb="91">
      <t>カクホ</t>
    </rPh>
    <rPh sb="99" eb="101">
      <t>ミンカン</t>
    </rPh>
    <rPh sb="103" eb="105">
      <t>ジョウト</t>
    </rPh>
    <rPh sb="106" eb="10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</si>
</sst>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34.5</c:v>
                </c:pt>
                <c:pt idx="1">
                  <c:v>37.4</c:v>
                </c:pt>
                <c:pt idx="2">
                  <c:v>45.6</c:v>
                </c:pt>
                <c:pt idx="3">
                  <c:v>74.400000000000006</c:v>
                </c:pt>
                <c:pt idx="4">
                  <c:v>94.4</c:v>
                </c:pt>
              </c:numCache>
            </c:numRef>
          </c:val>
          <c:extLst>
            <c:ext xmlns:c16="http://schemas.microsoft.com/office/drawing/2014/chart" uri="{C3380CC4-5D6E-409C-BE32-E72D297353CC}">
              <c16:uniqueId val="{00000000-F59D-40F0-931D-0DCB20A64913}"/>
            </c:ext>
          </c:extLst>
        </c:ser>
        <c:dLbls>
          <c:showLegendKey val="0"/>
          <c:showVal val="0"/>
          <c:showCatName val="0"/>
          <c:showSerName val="0"/>
          <c:showPercent val="0"/>
          <c:showBubbleSize val="0"/>
        </c:dLbls>
        <c:gapWidth val="150"/>
        <c:axId val="216807368"/>
        <c:axId val="12244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c:ext xmlns:c16="http://schemas.microsoft.com/office/drawing/2014/chart" uri="{C3380CC4-5D6E-409C-BE32-E72D297353CC}">
              <c16:uniqueId val="{00000001-F59D-40F0-931D-0DCB20A64913}"/>
            </c:ext>
          </c:extLst>
        </c:ser>
        <c:dLbls>
          <c:showLegendKey val="0"/>
          <c:showVal val="0"/>
          <c:showCatName val="0"/>
          <c:showSerName val="0"/>
          <c:showPercent val="0"/>
          <c:showBubbleSize val="0"/>
        </c:dLbls>
        <c:marker val="1"/>
        <c:smooth val="0"/>
        <c:axId val="216807368"/>
        <c:axId val="122441992"/>
      </c:lineChart>
      <c:dateAx>
        <c:axId val="216807368"/>
        <c:scaling>
          <c:orientation val="minMax"/>
        </c:scaling>
        <c:delete val="1"/>
        <c:axPos val="b"/>
        <c:numFmt formatCode="ge" sourceLinked="1"/>
        <c:majorTickMark val="none"/>
        <c:minorTickMark val="none"/>
        <c:tickLblPos val="none"/>
        <c:crossAx val="122441992"/>
        <c:crosses val="autoZero"/>
        <c:auto val="1"/>
        <c:lblOffset val="100"/>
        <c:baseTimeUnit val="years"/>
      </c:dateAx>
      <c:valAx>
        <c:axId val="122441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80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8D-4652-BB29-82CE7BDD6C49}"/>
            </c:ext>
          </c:extLst>
        </c:ser>
        <c:dLbls>
          <c:showLegendKey val="0"/>
          <c:showVal val="0"/>
          <c:showCatName val="0"/>
          <c:showSerName val="0"/>
          <c:showPercent val="0"/>
          <c:showBubbleSize val="0"/>
        </c:dLbls>
        <c:gapWidth val="150"/>
        <c:axId val="428821928"/>
        <c:axId val="42833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c:ext xmlns:c16="http://schemas.microsoft.com/office/drawing/2014/chart" uri="{C3380CC4-5D6E-409C-BE32-E72D297353CC}">
              <c16:uniqueId val="{00000001-668D-4652-BB29-82CE7BDD6C49}"/>
            </c:ext>
          </c:extLst>
        </c:ser>
        <c:dLbls>
          <c:showLegendKey val="0"/>
          <c:showVal val="0"/>
          <c:showCatName val="0"/>
          <c:showSerName val="0"/>
          <c:showPercent val="0"/>
          <c:showBubbleSize val="0"/>
        </c:dLbls>
        <c:marker val="1"/>
        <c:smooth val="0"/>
        <c:axId val="428821928"/>
        <c:axId val="428337208"/>
      </c:lineChart>
      <c:dateAx>
        <c:axId val="428821928"/>
        <c:scaling>
          <c:orientation val="minMax"/>
        </c:scaling>
        <c:delete val="1"/>
        <c:axPos val="b"/>
        <c:numFmt formatCode="ge" sourceLinked="1"/>
        <c:majorTickMark val="none"/>
        <c:minorTickMark val="none"/>
        <c:tickLblPos val="none"/>
        <c:crossAx val="428337208"/>
        <c:crosses val="autoZero"/>
        <c:auto val="1"/>
        <c:lblOffset val="100"/>
        <c:baseTimeUnit val="years"/>
      </c:dateAx>
      <c:valAx>
        <c:axId val="428337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821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1A20-4B50-A8FE-0D8021394784}"/>
            </c:ext>
          </c:extLst>
        </c:ser>
        <c:dLbls>
          <c:showLegendKey val="0"/>
          <c:showVal val="0"/>
          <c:showCatName val="0"/>
          <c:showSerName val="0"/>
          <c:showPercent val="0"/>
          <c:showBubbleSize val="0"/>
        </c:dLbls>
        <c:gapWidth val="150"/>
        <c:axId val="428375064"/>
        <c:axId val="42837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A20-4B50-A8FE-0D8021394784}"/>
            </c:ext>
          </c:extLst>
        </c:ser>
        <c:dLbls>
          <c:showLegendKey val="0"/>
          <c:showVal val="0"/>
          <c:showCatName val="0"/>
          <c:showSerName val="0"/>
          <c:showPercent val="0"/>
          <c:showBubbleSize val="0"/>
        </c:dLbls>
        <c:marker val="1"/>
        <c:smooth val="0"/>
        <c:axId val="428375064"/>
        <c:axId val="428375448"/>
      </c:lineChart>
      <c:dateAx>
        <c:axId val="428375064"/>
        <c:scaling>
          <c:orientation val="minMax"/>
        </c:scaling>
        <c:delete val="1"/>
        <c:axPos val="b"/>
        <c:numFmt formatCode="ge" sourceLinked="1"/>
        <c:majorTickMark val="none"/>
        <c:minorTickMark val="none"/>
        <c:tickLblPos val="none"/>
        <c:crossAx val="428375448"/>
        <c:crosses val="autoZero"/>
        <c:auto val="1"/>
        <c:lblOffset val="100"/>
        <c:baseTimeUnit val="years"/>
      </c:dateAx>
      <c:valAx>
        <c:axId val="428375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37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D9F9-4BB8-8758-37378173851F}"/>
            </c:ext>
          </c:extLst>
        </c:ser>
        <c:dLbls>
          <c:showLegendKey val="0"/>
          <c:showVal val="0"/>
          <c:showCatName val="0"/>
          <c:showSerName val="0"/>
          <c:showPercent val="0"/>
          <c:showBubbleSize val="0"/>
        </c:dLbls>
        <c:gapWidth val="150"/>
        <c:axId val="428462096"/>
        <c:axId val="42846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9F9-4BB8-8758-37378173851F}"/>
            </c:ext>
          </c:extLst>
        </c:ser>
        <c:dLbls>
          <c:showLegendKey val="0"/>
          <c:showVal val="0"/>
          <c:showCatName val="0"/>
          <c:showSerName val="0"/>
          <c:showPercent val="0"/>
          <c:showBubbleSize val="0"/>
        </c:dLbls>
        <c:marker val="1"/>
        <c:smooth val="0"/>
        <c:axId val="428462096"/>
        <c:axId val="428462480"/>
      </c:lineChart>
      <c:dateAx>
        <c:axId val="428462096"/>
        <c:scaling>
          <c:orientation val="minMax"/>
        </c:scaling>
        <c:delete val="1"/>
        <c:axPos val="b"/>
        <c:numFmt formatCode="ge" sourceLinked="1"/>
        <c:majorTickMark val="none"/>
        <c:minorTickMark val="none"/>
        <c:tickLblPos val="none"/>
        <c:crossAx val="428462480"/>
        <c:crosses val="autoZero"/>
        <c:auto val="1"/>
        <c:lblOffset val="100"/>
        <c:baseTimeUnit val="years"/>
      </c:dateAx>
      <c:valAx>
        <c:axId val="42846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46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D3F-4770-9337-8A71624B42FC}"/>
            </c:ext>
          </c:extLst>
        </c:ser>
        <c:dLbls>
          <c:showLegendKey val="0"/>
          <c:showVal val="0"/>
          <c:showCatName val="0"/>
          <c:showSerName val="0"/>
          <c:showPercent val="0"/>
          <c:showBubbleSize val="0"/>
        </c:dLbls>
        <c:gapWidth val="150"/>
        <c:axId val="428486440"/>
        <c:axId val="42843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c:ext xmlns:c16="http://schemas.microsoft.com/office/drawing/2014/chart" uri="{C3380CC4-5D6E-409C-BE32-E72D297353CC}">
              <c16:uniqueId val="{00000001-ED3F-4770-9337-8A71624B42FC}"/>
            </c:ext>
          </c:extLst>
        </c:ser>
        <c:dLbls>
          <c:showLegendKey val="0"/>
          <c:showVal val="0"/>
          <c:showCatName val="0"/>
          <c:showSerName val="0"/>
          <c:showPercent val="0"/>
          <c:showBubbleSize val="0"/>
        </c:dLbls>
        <c:marker val="1"/>
        <c:smooth val="0"/>
        <c:axId val="428486440"/>
        <c:axId val="428438328"/>
      </c:lineChart>
      <c:dateAx>
        <c:axId val="428486440"/>
        <c:scaling>
          <c:orientation val="minMax"/>
        </c:scaling>
        <c:delete val="1"/>
        <c:axPos val="b"/>
        <c:numFmt formatCode="ge" sourceLinked="1"/>
        <c:majorTickMark val="none"/>
        <c:minorTickMark val="none"/>
        <c:tickLblPos val="none"/>
        <c:crossAx val="428438328"/>
        <c:crosses val="autoZero"/>
        <c:auto val="1"/>
        <c:lblOffset val="100"/>
        <c:baseTimeUnit val="years"/>
      </c:dateAx>
      <c:valAx>
        <c:axId val="42843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486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1DA-4469-8B7A-7F6B81EAECF6}"/>
            </c:ext>
          </c:extLst>
        </c:ser>
        <c:dLbls>
          <c:showLegendKey val="0"/>
          <c:showVal val="0"/>
          <c:showCatName val="0"/>
          <c:showSerName val="0"/>
          <c:showPercent val="0"/>
          <c:showBubbleSize val="0"/>
        </c:dLbls>
        <c:gapWidth val="150"/>
        <c:axId val="428439112"/>
        <c:axId val="42843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c:ext xmlns:c16="http://schemas.microsoft.com/office/drawing/2014/chart" uri="{C3380CC4-5D6E-409C-BE32-E72D297353CC}">
              <c16:uniqueId val="{00000001-91DA-4469-8B7A-7F6B81EAECF6}"/>
            </c:ext>
          </c:extLst>
        </c:ser>
        <c:dLbls>
          <c:showLegendKey val="0"/>
          <c:showVal val="0"/>
          <c:showCatName val="0"/>
          <c:showSerName val="0"/>
          <c:showPercent val="0"/>
          <c:showBubbleSize val="0"/>
        </c:dLbls>
        <c:marker val="1"/>
        <c:smooth val="0"/>
        <c:axId val="428439112"/>
        <c:axId val="428439504"/>
      </c:lineChart>
      <c:dateAx>
        <c:axId val="428439112"/>
        <c:scaling>
          <c:orientation val="minMax"/>
        </c:scaling>
        <c:delete val="1"/>
        <c:axPos val="b"/>
        <c:numFmt formatCode="ge" sourceLinked="1"/>
        <c:majorTickMark val="none"/>
        <c:minorTickMark val="none"/>
        <c:tickLblPos val="none"/>
        <c:crossAx val="428439504"/>
        <c:crosses val="autoZero"/>
        <c:auto val="1"/>
        <c:lblOffset val="100"/>
        <c:baseTimeUnit val="years"/>
      </c:dateAx>
      <c:valAx>
        <c:axId val="42843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843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218.4</c:v>
                </c:pt>
                <c:pt idx="1">
                  <c:v>217.5</c:v>
                </c:pt>
                <c:pt idx="2">
                  <c:v>220.2</c:v>
                </c:pt>
                <c:pt idx="3">
                  <c:v>216.7</c:v>
                </c:pt>
                <c:pt idx="4">
                  <c:v>222.8</c:v>
                </c:pt>
              </c:numCache>
            </c:numRef>
          </c:val>
          <c:extLst>
            <c:ext xmlns:c16="http://schemas.microsoft.com/office/drawing/2014/chart" uri="{C3380CC4-5D6E-409C-BE32-E72D297353CC}">
              <c16:uniqueId val="{00000000-AE6F-49FE-BB8C-4B7AC10A2A86}"/>
            </c:ext>
          </c:extLst>
        </c:ser>
        <c:dLbls>
          <c:showLegendKey val="0"/>
          <c:showVal val="0"/>
          <c:showCatName val="0"/>
          <c:showSerName val="0"/>
          <c:showPercent val="0"/>
          <c:showBubbleSize val="0"/>
        </c:dLbls>
        <c:gapWidth val="150"/>
        <c:axId val="428437544"/>
        <c:axId val="42844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c:ext xmlns:c16="http://schemas.microsoft.com/office/drawing/2014/chart" uri="{C3380CC4-5D6E-409C-BE32-E72D297353CC}">
              <c16:uniqueId val="{00000001-AE6F-49FE-BB8C-4B7AC10A2A86}"/>
            </c:ext>
          </c:extLst>
        </c:ser>
        <c:dLbls>
          <c:showLegendKey val="0"/>
          <c:showVal val="0"/>
          <c:showCatName val="0"/>
          <c:showSerName val="0"/>
          <c:showPercent val="0"/>
          <c:showBubbleSize val="0"/>
        </c:dLbls>
        <c:marker val="1"/>
        <c:smooth val="0"/>
        <c:axId val="428437544"/>
        <c:axId val="428440288"/>
      </c:lineChart>
      <c:dateAx>
        <c:axId val="428437544"/>
        <c:scaling>
          <c:orientation val="minMax"/>
        </c:scaling>
        <c:delete val="1"/>
        <c:axPos val="b"/>
        <c:numFmt formatCode="ge" sourceLinked="1"/>
        <c:majorTickMark val="none"/>
        <c:minorTickMark val="none"/>
        <c:tickLblPos val="none"/>
        <c:crossAx val="428440288"/>
        <c:crosses val="autoZero"/>
        <c:auto val="1"/>
        <c:lblOffset val="100"/>
        <c:baseTimeUnit val="years"/>
      </c:dateAx>
      <c:valAx>
        <c:axId val="42844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43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35.299999999999997</c:v>
                </c:pt>
                <c:pt idx="1">
                  <c:v>32.9</c:v>
                </c:pt>
                <c:pt idx="2">
                  <c:v>39.9</c:v>
                </c:pt>
                <c:pt idx="3">
                  <c:v>10.9</c:v>
                </c:pt>
                <c:pt idx="4">
                  <c:v>16.7</c:v>
                </c:pt>
              </c:numCache>
            </c:numRef>
          </c:val>
          <c:extLst>
            <c:ext xmlns:c16="http://schemas.microsoft.com/office/drawing/2014/chart" uri="{C3380CC4-5D6E-409C-BE32-E72D297353CC}">
              <c16:uniqueId val="{00000000-20E5-41AB-B8AC-BC5A8BFDDFB5}"/>
            </c:ext>
          </c:extLst>
        </c:ser>
        <c:dLbls>
          <c:showLegendKey val="0"/>
          <c:showVal val="0"/>
          <c:showCatName val="0"/>
          <c:showSerName val="0"/>
          <c:showPercent val="0"/>
          <c:showBubbleSize val="0"/>
        </c:dLbls>
        <c:gapWidth val="150"/>
        <c:axId val="428437936"/>
        <c:axId val="42844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c:ext xmlns:c16="http://schemas.microsoft.com/office/drawing/2014/chart" uri="{C3380CC4-5D6E-409C-BE32-E72D297353CC}">
              <c16:uniqueId val="{00000001-20E5-41AB-B8AC-BC5A8BFDDFB5}"/>
            </c:ext>
          </c:extLst>
        </c:ser>
        <c:dLbls>
          <c:showLegendKey val="0"/>
          <c:showVal val="0"/>
          <c:showCatName val="0"/>
          <c:showSerName val="0"/>
          <c:showPercent val="0"/>
          <c:showBubbleSize val="0"/>
        </c:dLbls>
        <c:marker val="1"/>
        <c:smooth val="0"/>
        <c:axId val="428437936"/>
        <c:axId val="428441072"/>
      </c:lineChart>
      <c:dateAx>
        <c:axId val="428437936"/>
        <c:scaling>
          <c:orientation val="minMax"/>
        </c:scaling>
        <c:delete val="1"/>
        <c:axPos val="b"/>
        <c:numFmt formatCode="ge" sourceLinked="1"/>
        <c:majorTickMark val="none"/>
        <c:minorTickMark val="none"/>
        <c:tickLblPos val="none"/>
        <c:crossAx val="428441072"/>
        <c:crosses val="autoZero"/>
        <c:auto val="1"/>
        <c:lblOffset val="100"/>
        <c:baseTimeUnit val="years"/>
      </c:dateAx>
      <c:valAx>
        <c:axId val="42844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43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21176</c:v>
                </c:pt>
                <c:pt idx="1">
                  <c:v>21993</c:v>
                </c:pt>
                <c:pt idx="2">
                  <c:v>24981</c:v>
                </c:pt>
                <c:pt idx="3">
                  <c:v>22825</c:v>
                </c:pt>
                <c:pt idx="4">
                  <c:v>26185</c:v>
                </c:pt>
              </c:numCache>
            </c:numRef>
          </c:val>
          <c:extLst>
            <c:ext xmlns:c16="http://schemas.microsoft.com/office/drawing/2014/chart" uri="{C3380CC4-5D6E-409C-BE32-E72D297353CC}">
              <c16:uniqueId val="{00000000-B25A-417E-9C03-B1135A29B3A4}"/>
            </c:ext>
          </c:extLst>
        </c:ser>
        <c:dLbls>
          <c:showLegendKey val="0"/>
          <c:showVal val="0"/>
          <c:showCatName val="0"/>
          <c:showSerName val="0"/>
          <c:showPercent val="0"/>
          <c:showBubbleSize val="0"/>
        </c:dLbls>
        <c:gapWidth val="150"/>
        <c:axId val="123396552"/>
        <c:axId val="1233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c:ext xmlns:c16="http://schemas.microsoft.com/office/drawing/2014/chart" uri="{C3380CC4-5D6E-409C-BE32-E72D297353CC}">
              <c16:uniqueId val="{00000001-B25A-417E-9C03-B1135A29B3A4}"/>
            </c:ext>
          </c:extLst>
        </c:ser>
        <c:dLbls>
          <c:showLegendKey val="0"/>
          <c:showVal val="0"/>
          <c:showCatName val="0"/>
          <c:showSerName val="0"/>
          <c:showPercent val="0"/>
          <c:showBubbleSize val="0"/>
        </c:dLbls>
        <c:marker val="1"/>
        <c:smooth val="0"/>
        <c:axId val="123396552"/>
        <c:axId val="123396160"/>
      </c:lineChart>
      <c:dateAx>
        <c:axId val="123396552"/>
        <c:scaling>
          <c:orientation val="minMax"/>
        </c:scaling>
        <c:delete val="1"/>
        <c:axPos val="b"/>
        <c:numFmt formatCode="ge" sourceLinked="1"/>
        <c:majorTickMark val="none"/>
        <c:minorTickMark val="none"/>
        <c:tickLblPos val="none"/>
        <c:crossAx val="123396160"/>
        <c:crosses val="autoZero"/>
        <c:auto val="1"/>
        <c:lblOffset val="100"/>
        <c:baseTimeUnit val="years"/>
      </c:dateAx>
      <c:valAx>
        <c:axId val="123396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339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愛知県春日井市　勝川駅前地下駐車場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5197</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114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34.5</v>
      </c>
      <c r="V31" s="110"/>
      <c r="W31" s="110"/>
      <c r="X31" s="110"/>
      <c r="Y31" s="110"/>
      <c r="Z31" s="110"/>
      <c r="AA31" s="110"/>
      <c r="AB31" s="110"/>
      <c r="AC31" s="110"/>
      <c r="AD31" s="110"/>
      <c r="AE31" s="110"/>
      <c r="AF31" s="110"/>
      <c r="AG31" s="110"/>
      <c r="AH31" s="110"/>
      <c r="AI31" s="110"/>
      <c r="AJ31" s="110"/>
      <c r="AK31" s="110"/>
      <c r="AL31" s="110"/>
      <c r="AM31" s="110"/>
      <c r="AN31" s="110">
        <f>データ!Z7</f>
        <v>37.4</v>
      </c>
      <c r="AO31" s="110"/>
      <c r="AP31" s="110"/>
      <c r="AQ31" s="110"/>
      <c r="AR31" s="110"/>
      <c r="AS31" s="110"/>
      <c r="AT31" s="110"/>
      <c r="AU31" s="110"/>
      <c r="AV31" s="110"/>
      <c r="AW31" s="110"/>
      <c r="AX31" s="110"/>
      <c r="AY31" s="110"/>
      <c r="AZ31" s="110"/>
      <c r="BA31" s="110"/>
      <c r="BB31" s="110"/>
      <c r="BC31" s="110"/>
      <c r="BD31" s="110"/>
      <c r="BE31" s="110"/>
      <c r="BF31" s="110"/>
      <c r="BG31" s="110">
        <f>データ!AA7</f>
        <v>45.6</v>
      </c>
      <c r="BH31" s="110"/>
      <c r="BI31" s="110"/>
      <c r="BJ31" s="110"/>
      <c r="BK31" s="110"/>
      <c r="BL31" s="110"/>
      <c r="BM31" s="110"/>
      <c r="BN31" s="110"/>
      <c r="BO31" s="110"/>
      <c r="BP31" s="110"/>
      <c r="BQ31" s="110"/>
      <c r="BR31" s="110"/>
      <c r="BS31" s="110"/>
      <c r="BT31" s="110"/>
      <c r="BU31" s="110"/>
      <c r="BV31" s="110"/>
      <c r="BW31" s="110"/>
      <c r="BX31" s="110"/>
      <c r="BY31" s="110"/>
      <c r="BZ31" s="110">
        <f>データ!AB7</f>
        <v>74.400000000000006</v>
      </c>
      <c r="CA31" s="110"/>
      <c r="CB31" s="110"/>
      <c r="CC31" s="110"/>
      <c r="CD31" s="110"/>
      <c r="CE31" s="110"/>
      <c r="CF31" s="110"/>
      <c r="CG31" s="110"/>
      <c r="CH31" s="110"/>
      <c r="CI31" s="110"/>
      <c r="CJ31" s="110"/>
      <c r="CK31" s="110"/>
      <c r="CL31" s="110"/>
      <c r="CM31" s="110"/>
      <c r="CN31" s="110"/>
      <c r="CO31" s="110"/>
      <c r="CP31" s="110"/>
      <c r="CQ31" s="110"/>
      <c r="CR31" s="110"/>
      <c r="CS31" s="110">
        <f>データ!AC7</f>
        <v>94.4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218.4</v>
      </c>
      <c r="JD31" s="81"/>
      <c r="JE31" s="81"/>
      <c r="JF31" s="81"/>
      <c r="JG31" s="81"/>
      <c r="JH31" s="81"/>
      <c r="JI31" s="81"/>
      <c r="JJ31" s="81"/>
      <c r="JK31" s="81"/>
      <c r="JL31" s="81"/>
      <c r="JM31" s="81"/>
      <c r="JN31" s="81"/>
      <c r="JO31" s="81"/>
      <c r="JP31" s="81"/>
      <c r="JQ31" s="81"/>
      <c r="JR31" s="81"/>
      <c r="JS31" s="81"/>
      <c r="JT31" s="81"/>
      <c r="JU31" s="82"/>
      <c r="JV31" s="80">
        <f>データ!DL7</f>
        <v>217.5</v>
      </c>
      <c r="JW31" s="81"/>
      <c r="JX31" s="81"/>
      <c r="JY31" s="81"/>
      <c r="JZ31" s="81"/>
      <c r="KA31" s="81"/>
      <c r="KB31" s="81"/>
      <c r="KC31" s="81"/>
      <c r="KD31" s="81"/>
      <c r="KE31" s="81"/>
      <c r="KF31" s="81"/>
      <c r="KG31" s="81"/>
      <c r="KH31" s="81"/>
      <c r="KI31" s="81"/>
      <c r="KJ31" s="81"/>
      <c r="KK31" s="81"/>
      <c r="KL31" s="81"/>
      <c r="KM31" s="81"/>
      <c r="KN31" s="82"/>
      <c r="KO31" s="80">
        <f>データ!DM7</f>
        <v>220.2</v>
      </c>
      <c r="KP31" s="81"/>
      <c r="KQ31" s="81"/>
      <c r="KR31" s="81"/>
      <c r="KS31" s="81"/>
      <c r="KT31" s="81"/>
      <c r="KU31" s="81"/>
      <c r="KV31" s="81"/>
      <c r="KW31" s="81"/>
      <c r="KX31" s="81"/>
      <c r="KY31" s="81"/>
      <c r="KZ31" s="81"/>
      <c r="LA31" s="81"/>
      <c r="LB31" s="81"/>
      <c r="LC31" s="81"/>
      <c r="LD31" s="81"/>
      <c r="LE31" s="81"/>
      <c r="LF31" s="81"/>
      <c r="LG31" s="82"/>
      <c r="LH31" s="80">
        <f>データ!DN7</f>
        <v>216.7</v>
      </c>
      <c r="LI31" s="81"/>
      <c r="LJ31" s="81"/>
      <c r="LK31" s="81"/>
      <c r="LL31" s="81"/>
      <c r="LM31" s="81"/>
      <c r="LN31" s="81"/>
      <c r="LO31" s="81"/>
      <c r="LP31" s="81"/>
      <c r="LQ31" s="81"/>
      <c r="LR31" s="81"/>
      <c r="LS31" s="81"/>
      <c r="LT31" s="81"/>
      <c r="LU31" s="81"/>
      <c r="LV31" s="81"/>
      <c r="LW31" s="81"/>
      <c r="LX31" s="81"/>
      <c r="LY31" s="81"/>
      <c r="LZ31" s="82"/>
      <c r="MA31" s="80">
        <f>データ!DO7</f>
        <v>222.8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135</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35.299999999999997</v>
      </c>
      <c r="EM52" s="110"/>
      <c r="EN52" s="110"/>
      <c r="EO52" s="110"/>
      <c r="EP52" s="110"/>
      <c r="EQ52" s="110"/>
      <c r="ER52" s="110"/>
      <c r="ES52" s="110"/>
      <c r="ET52" s="110"/>
      <c r="EU52" s="110"/>
      <c r="EV52" s="110"/>
      <c r="EW52" s="110"/>
      <c r="EX52" s="110"/>
      <c r="EY52" s="110"/>
      <c r="EZ52" s="110"/>
      <c r="FA52" s="110"/>
      <c r="FB52" s="110"/>
      <c r="FC52" s="110"/>
      <c r="FD52" s="110"/>
      <c r="FE52" s="110">
        <f>データ!BG7</f>
        <v>32.9</v>
      </c>
      <c r="FF52" s="110"/>
      <c r="FG52" s="110"/>
      <c r="FH52" s="110"/>
      <c r="FI52" s="110"/>
      <c r="FJ52" s="110"/>
      <c r="FK52" s="110"/>
      <c r="FL52" s="110"/>
      <c r="FM52" s="110"/>
      <c r="FN52" s="110"/>
      <c r="FO52" s="110"/>
      <c r="FP52" s="110"/>
      <c r="FQ52" s="110"/>
      <c r="FR52" s="110"/>
      <c r="FS52" s="110"/>
      <c r="FT52" s="110"/>
      <c r="FU52" s="110"/>
      <c r="FV52" s="110"/>
      <c r="FW52" s="110"/>
      <c r="FX52" s="110">
        <f>データ!BH7</f>
        <v>39.9</v>
      </c>
      <c r="FY52" s="110"/>
      <c r="FZ52" s="110"/>
      <c r="GA52" s="110"/>
      <c r="GB52" s="110"/>
      <c r="GC52" s="110"/>
      <c r="GD52" s="110"/>
      <c r="GE52" s="110"/>
      <c r="GF52" s="110"/>
      <c r="GG52" s="110"/>
      <c r="GH52" s="110"/>
      <c r="GI52" s="110"/>
      <c r="GJ52" s="110"/>
      <c r="GK52" s="110"/>
      <c r="GL52" s="110"/>
      <c r="GM52" s="110"/>
      <c r="GN52" s="110"/>
      <c r="GO52" s="110"/>
      <c r="GP52" s="110"/>
      <c r="GQ52" s="110">
        <f>データ!BI7</f>
        <v>10.9</v>
      </c>
      <c r="GR52" s="110"/>
      <c r="GS52" s="110"/>
      <c r="GT52" s="110"/>
      <c r="GU52" s="110"/>
      <c r="GV52" s="110"/>
      <c r="GW52" s="110"/>
      <c r="GX52" s="110"/>
      <c r="GY52" s="110"/>
      <c r="GZ52" s="110"/>
      <c r="HA52" s="110"/>
      <c r="HB52" s="110"/>
      <c r="HC52" s="110"/>
      <c r="HD52" s="110"/>
      <c r="HE52" s="110"/>
      <c r="HF52" s="110"/>
      <c r="HG52" s="110"/>
      <c r="HH52" s="110"/>
      <c r="HI52" s="110"/>
      <c r="HJ52" s="110">
        <f>データ!BJ7</f>
        <v>16.7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21176</v>
      </c>
      <c r="JD52" s="109"/>
      <c r="JE52" s="109"/>
      <c r="JF52" s="109"/>
      <c r="JG52" s="109"/>
      <c r="JH52" s="109"/>
      <c r="JI52" s="109"/>
      <c r="JJ52" s="109"/>
      <c r="JK52" s="109"/>
      <c r="JL52" s="109"/>
      <c r="JM52" s="109"/>
      <c r="JN52" s="109"/>
      <c r="JO52" s="109"/>
      <c r="JP52" s="109"/>
      <c r="JQ52" s="109"/>
      <c r="JR52" s="109"/>
      <c r="JS52" s="109"/>
      <c r="JT52" s="109"/>
      <c r="JU52" s="109"/>
      <c r="JV52" s="109">
        <f>データ!BR7</f>
        <v>21993</v>
      </c>
      <c r="JW52" s="109"/>
      <c r="JX52" s="109"/>
      <c r="JY52" s="109"/>
      <c r="JZ52" s="109"/>
      <c r="KA52" s="109"/>
      <c r="KB52" s="109"/>
      <c r="KC52" s="109"/>
      <c r="KD52" s="109"/>
      <c r="KE52" s="109"/>
      <c r="KF52" s="109"/>
      <c r="KG52" s="109"/>
      <c r="KH52" s="109"/>
      <c r="KI52" s="109"/>
      <c r="KJ52" s="109"/>
      <c r="KK52" s="109"/>
      <c r="KL52" s="109"/>
      <c r="KM52" s="109"/>
      <c r="KN52" s="109"/>
      <c r="KO52" s="109">
        <f>データ!BS7</f>
        <v>24981</v>
      </c>
      <c r="KP52" s="109"/>
      <c r="KQ52" s="109"/>
      <c r="KR52" s="109"/>
      <c r="KS52" s="109"/>
      <c r="KT52" s="109"/>
      <c r="KU52" s="109"/>
      <c r="KV52" s="109"/>
      <c r="KW52" s="109"/>
      <c r="KX52" s="109"/>
      <c r="KY52" s="109"/>
      <c r="KZ52" s="109"/>
      <c r="LA52" s="109"/>
      <c r="LB52" s="109"/>
      <c r="LC52" s="109"/>
      <c r="LD52" s="109"/>
      <c r="LE52" s="109"/>
      <c r="LF52" s="109"/>
      <c r="LG52" s="109"/>
      <c r="LH52" s="109">
        <f>データ!BT7</f>
        <v>22825</v>
      </c>
      <c r="LI52" s="109"/>
      <c r="LJ52" s="109"/>
      <c r="LK52" s="109"/>
      <c r="LL52" s="109"/>
      <c r="LM52" s="109"/>
      <c r="LN52" s="109"/>
      <c r="LO52" s="109"/>
      <c r="LP52" s="109"/>
      <c r="LQ52" s="109"/>
      <c r="LR52" s="109"/>
      <c r="LS52" s="109"/>
      <c r="LT52" s="109"/>
      <c r="LU52" s="109"/>
      <c r="LV52" s="109"/>
      <c r="LW52" s="109"/>
      <c r="LX52" s="109"/>
      <c r="LY52" s="109"/>
      <c r="LZ52" s="109"/>
      <c r="MA52" s="109">
        <f>データ!BU7</f>
        <v>26185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136</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2871703</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FewvxCrHnr1bpLTqAwdmSRuixUHxFFWcCWOOLKY4YybkLhUMgghn+DJN/bS+6AnMLb9mh9XC4Ss7hpAJXv0JBg==" saltValue="PbsXIerpaClJXEDmORljh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109</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110</v>
      </c>
      <c r="B6" s="60">
        <f>B8</f>
        <v>2017</v>
      </c>
      <c r="C6" s="60">
        <f t="shared" ref="C6:X6" si="1">C8</f>
        <v>232068</v>
      </c>
      <c r="D6" s="60">
        <f t="shared" si="1"/>
        <v>47</v>
      </c>
      <c r="E6" s="60">
        <f t="shared" si="1"/>
        <v>14</v>
      </c>
      <c r="F6" s="60">
        <f t="shared" si="1"/>
        <v>0</v>
      </c>
      <c r="G6" s="60">
        <f t="shared" si="1"/>
        <v>1</v>
      </c>
      <c r="H6" s="60" t="str">
        <f>SUBSTITUTE(H8,"　","")</f>
        <v>愛知県春日井市</v>
      </c>
      <c r="I6" s="60" t="str">
        <f t="shared" si="1"/>
        <v>勝川駅前地下駐車場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20</v>
      </c>
      <c r="S6" s="62" t="str">
        <f t="shared" si="1"/>
        <v>駅</v>
      </c>
      <c r="T6" s="62" t="str">
        <f t="shared" si="1"/>
        <v>無</v>
      </c>
      <c r="U6" s="63">
        <f t="shared" si="1"/>
        <v>5197</v>
      </c>
      <c r="V6" s="63">
        <f t="shared" si="1"/>
        <v>114</v>
      </c>
      <c r="W6" s="63">
        <f t="shared" si="1"/>
        <v>300</v>
      </c>
      <c r="X6" s="62" t="str">
        <f t="shared" si="1"/>
        <v>代行制</v>
      </c>
      <c r="Y6" s="64">
        <f>IF(Y8="-",NA(),Y8)</f>
        <v>34.5</v>
      </c>
      <c r="Z6" s="64">
        <f t="shared" ref="Z6:AH6" si="2">IF(Z8="-",NA(),Z8)</f>
        <v>37.4</v>
      </c>
      <c r="AA6" s="64">
        <f t="shared" si="2"/>
        <v>45.6</v>
      </c>
      <c r="AB6" s="64">
        <f t="shared" si="2"/>
        <v>74.400000000000006</v>
      </c>
      <c r="AC6" s="64">
        <f t="shared" si="2"/>
        <v>94.4</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35.299999999999997</v>
      </c>
      <c r="BG6" s="64">
        <f t="shared" ref="BG6:BO6" si="5">IF(BG8="-",NA(),BG8)</f>
        <v>32.9</v>
      </c>
      <c r="BH6" s="64">
        <f t="shared" si="5"/>
        <v>39.9</v>
      </c>
      <c r="BI6" s="64">
        <f t="shared" si="5"/>
        <v>10.9</v>
      </c>
      <c r="BJ6" s="64">
        <f t="shared" si="5"/>
        <v>16.7</v>
      </c>
      <c r="BK6" s="64">
        <f t="shared" si="5"/>
        <v>18.3</v>
      </c>
      <c r="BL6" s="64">
        <f t="shared" si="5"/>
        <v>18.2</v>
      </c>
      <c r="BM6" s="64">
        <f t="shared" si="5"/>
        <v>17.5</v>
      </c>
      <c r="BN6" s="64">
        <f t="shared" si="5"/>
        <v>14.3</v>
      </c>
      <c r="BO6" s="64">
        <f t="shared" si="5"/>
        <v>11.8</v>
      </c>
      <c r="BP6" s="61" t="str">
        <f>IF(BP8="-","",IF(BP8="-","【-】","【"&amp;SUBSTITUTE(TEXT(BP8,"#,##0.0"),"-","△")&amp;"】"))</f>
        <v>【26.4】</v>
      </c>
      <c r="BQ6" s="65">
        <f>IF(BQ8="-",NA(),BQ8)</f>
        <v>21176</v>
      </c>
      <c r="BR6" s="65">
        <f t="shared" ref="BR6:BZ6" si="6">IF(BR8="-",NA(),BR8)</f>
        <v>21993</v>
      </c>
      <c r="BS6" s="65">
        <f t="shared" si="6"/>
        <v>24981</v>
      </c>
      <c r="BT6" s="65">
        <f t="shared" si="6"/>
        <v>22825</v>
      </c>
      <c r="BU6" s="65">
        <f t="shared" si="6"/>
        <v>26185</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111</v>
      </c>
      <c r="CM6" s="63">
        <f t="shared" ref="CM6:CN6" si="7">CM8</f>
        <v>2871703</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218.4</v>
      </c>
      <c r="DL6" s="64">
        <f t="shared" ref="DL6:DT6" si="9">IF(DL8="-",NA(),DL8)</f>
        <v>217.5</v>
      </c>
      <c r="DM6" s="64">
        <f t="shared" si="9"/>
        <v>220.2</v>
      </c>
      <c r="DN6" s="64">
        <f t="shared" si="9"/>
        <v>216.7</v>
      </c>
      <c r="DO6" s="64">
        <f t="shared" si="9"/>
        <v>222.8</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112</v>
      </c>
      <c r="B7" s="60">
        <f t="shared" ref="B7:X7" si="10">B8</f>
        <v>2017</v>
      </c>
      <c r="C7" s="60">
        <f t="shared" si="10"/>
        <v>232068</v>
      </c>
      <c r="D7" s="60">
        <f t="shared" si="10"/>
        <v>47</v>
      </c>
      <c r="E7" s="60">
        <f t="shared" si="10"/>
        <v>14</v>
      </c>
      <c r="F7" s="60">
        <f t="shared" si="10"/>
        <v>0</v>
      </c>
      <c r="G7" s="60">
        <f t="shared" si="10"/>
        <v>1</v>
      </c>
      <c r="H7" s="60" t="str">
        <f t="shared" si="10"/>
        <v>愛知県　春日井市</v>
      </c>
      <c r="I7" s="60" t="str">
        <f t="shared" si="10"/>
        <v>勝川駅前地下駐車場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20</v>
      </c>
      <c r="S7" s="62" t="str">
        <f t="shared" si="10"/>
        <v>駅</v>
      </c>
      <c r="T7" s="62" t="str">
        <f t="shared" si="10"/>
        <v>無</v>
      </c>
      <c r="U7" s="63">
        <f t="shared" si="10"/>
        <v>5197</v>
      </c>
      <c r="V7" s="63">
        <f t="shared" si="10"/>
        <v>114</v>
      </c>
      <c r="W7" s="63">
        <f t="shared" si="10"/>
        <v>300</v>
      </c>
      <c r="X7" s="62" t="str">
        <f t="shared" si="10"/>
        <v>代行制</v>
      </c>
      <c r="Y7" s="64">
        <f>Y8</f>
        <v>34.5</v>
      </c>
      <c r="Z7" s="64">
        <f t="shared" ref="Z7:AH7" si="11">Z8</f>
        <v>37.4</v>
      </c>
      <c r="AA7" s="64">
        <f t="shared" si="11"/>
        <v>45.6</v>
      </c>
      <c r="AB7" s="64">
        <f t="shared" si="11"/>
        <v>74.400000000000006</v>
      </c>
      <c r="AC7" s="64">
        <f t="shared" si="11"/>
        <v>94.4</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35.299999999999997</v>
      </c>
      <c r="BG7" s="64">
        <f t="shared" ref="BG7:BO7" si="14">BG8</f>
        <v>32.9</v>
      </c>
      <c r="BH7" s="64">
        <f t="shared" si="14"/>
        <v>39.9</v>
      </c>
      <c r="BI7" s="64">
        <f t="shared" si="14"/>
        <v>10.9</v>
      </c>
      <c r="BJ7" s="64">
        <f t="shared" si="14"/>
        <v>16.7</v>
      </c>
      <c r="BK7" s="64">
        <f t="shared" si="14"/>
        <v>18.3</v>
      </c>
      <c r="BL7" s="64">
        <f t="shared" si="14"/>
        <v>18.2</v>
      </c>
      <c r="BM7" s="64">
        <f t="shared" si="14"/>
        <v>17.5</v>
      </c>
      <c r="BN7" s="64">
        <f t="shared" si="14"/>
        <v>14.3</v>
      </c>
      <c r="BO7" s="64">
        <f t="shared" si="14"/>
        <v>11.8</v>
      </c>
      <c r="BP7" s="61"/>
      <c r="BQ7" s="65">
        <f>BQ8</f>
        <v>21176</v>
      </c>
      <c r="BR7" s="65">
        <f t="shared" ref="BR7:BZ7" si="15">BR8</f>
        <v>21993</v>
      </c>
      <c r="BS7" s="65">
        <f t="shared" si="15"/>
        <v>24981</v>
      </c>
      <c r="BT7" s="65">
        <f t="shared" si="15"/>
        <v>22825</v>
      </c>
      <c r="BU7" s="65">
        <f t="shared" si="15"/>
        <v>26185</v>
      </c>
      <c r="BV7" s="65">
        <f t="shared" si="15"/>
        <v>31473</v>
      </c>
      <c r="BW7" s="65">
        <f t="shared" si="15"/>
        <v>37843</v>
      </c>
      <c r="BX7" s="65">
        <f t="shared" si="15"/>
        <v>36318</v>
      </c>
      <c r="BY7" s="65">
        <f t="shared" si="15"/>
        <v>37745</v>
      </c>
      <c r="BZ7" s="65">
        <f t="shared" si="15"/>
        <v>35151</v>
      </c>
      <c r="CA7" s="63"/>
      <c r="CB7" s="64" t="s">
        <v>113</v>
      </c>
      <c r="CC7" s="64" t="s">
        <v>113</v>
      </c>
      <c r="CD7" s="64" t="s">
        <v>113</v>
      </c>
      <c r="CE7" s="64" t="s">
        <v>113</v>
      </c>
      <c r="CF7" s="64" t="s">
        <v>113</v>
      </c>
      <c r="CG7" s="64" t="s">
        <v>113</v>
      </c>
      <c r="CH7" s="64" t="s">
        <v>113</v>
      </c>
      <c r="CI7" s="64" t="s">
        <v>113</v>
      </c>
      <c r="CJ7" s="64" t="s">
        <v>113</v>
      </c>
      <c r="CK7" s="64" t="s">
        <v>114</v>
      </c>
      <c r="CL7" s="61"/>
      <c r="CM7" s="63">
        <f>CM8</f>
        <v>2871703</v>
      </c>
      <c r="CN7" s="63">
        <f>CN8</f>
        <v>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218.4</v>
      </c>
      <c r="DL7" s="64">
        <f t="shared" ref="DL7:DT7" si="17">DL8</f>
        <v>217.5</v>
      </c>
      <c r="DM7" s="64">
        <f t="shared" si="17"/>
        <v>220.2</v>
      </c>
      <c r="DN7" s="64">
        <f t="shared" si="17"/>
        <v>216.7</v>
      </c>
      <c r="DO7" s="64">
        <f t="shared" si="17"/>
        <v>222.8</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232068</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20</v>
      </c>
      <c r="S8" s="69" t="s">
        <v>125</v>
      </c>
      <c r="T8" s="69" t="s">
        <v>126</v>
      </c>
      <c r="U8" s="70">
        <v>5197</v>
      </c>
      <c r="V8" s="70">
        <v>114</v>
      </c>
      <c r="W8" s="70">
        <v>300</v>
      </c>
      <c r="X8" s="69" t="s">
        <v>127</v>
      </c>
      <c r="Y8" s="71">
        <v>34.5</v>
      </c>
      <c r="Z8" s="71">
        <v>37.4</v>
      </c>
      <c r="AA8" s="71">
        <v>45.6</v>
      </c>
      <c r="AB8" s="71">
        <v>74.400000000000006</v>
      </c>
      <c r="AC8" s="71">
        <v>94.4</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35.299999999999997</v>
      </c>
      <c r="BG8" s="71">
        <v>32.9</v>
      </c>
      <c r="BH8" s="71">
        <v>39.9</v>
      </c>
      <c r="BI8" s="71">
        <v>10.9</v>
      </c>
      <c r="BJ8" s="71">
        <v>16.7</v>
      </c>
      <c r="BK8" s="71">
        <v>18.3</v>
      </c>
      <c r="BL8" s="71">
        <v>18.2</v>
      </c>
      <c r="BM8" s="71">
        <v>17.5</v>
      </c>
      <c r="BN8" s="71">
        <v>14.3</v>
      </c>
      <c r="BO8" s="71">
        <v>11.8</v>
      </c>
      <c r="BP8" s="68">
        <v>26.4</v>
      </c>
      <c r="BQ8" s="72">
        <v>21176</v>
      </c>
      <c r="BR8" s="72">
        <v>21993</v>
      </c>
      <c r="BS8" s="72">
        <v>24981</v>
      </c>
      <c r="BT8" s="73">
        <v>22825</v>
      </c>
      <c r="BU8" s="73">
        <v>26185</v>
      </c>
      <c r="BV8" s="72">
        <v>31473</v>
      </c>
      <c r="BW8" s="72">
        <v>37843</v>
      </c>
      <c r="BX8" s="72">
        <v>36318</v>
      </c>
      <c r="BY8" s="72">
        <v>37745</v>
      </c>
      <c r="BZ8" s="72">
        <v>35151</v>
      </c>
      <c r="CA8" s="70">
        <v>15069</v>
      </c>
      <c r="CB8" s="71" t="s">
        <v>119</v>
      </c>
      <c r="CC8" s="71" t="s">
        <v>119</v>
      </c>
      <c r="CD8" s="71" t="s">
        <v>119</v>
      </c>
      <c r="CE8" s="71" t="s">
        <v>119</v>
      </c>
      <c r="CF8" s="71" t="s">
        <v>119</v>
      </c>
      <c r="CG8" s="71" t="s">
        <v>119</v>
      </c>
      <c r="CH8" s="71" t="s">
        <v>119</v>
      </c>
      <c r="CI8" s="71" t="s">
        <v>119</v>
      </c>
      <c r="CJ8" s="71" t="s">
        <v>119</v>
      </c>
      <c r="CK8" s="71" t="s">
        <v>119</v>
      </c>
      <c r="CL8" s="68" t="s">
        <v>119</v>
      </c>
      <c r="CM8" s="70">
        <v>2871703</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438</v>
      </c>
      <c r="DF8" s="71">
        <v>351.1</v>
      </c>
      <c r="DG8" s="71">
        <v>278.89999999999998</v>
      </c>
      <c r="DH8" s="71">
        <v>205.5</v>
      </c>
      <c r="DI8" s="71">
        <v>187.9</v>
      </c>
      <c r="DJ8" s="68">
        <v>120.3</v>
      </c>
      <c r="DK8" s="71">
        <v>218.4</v>
      </c>
      <c r="DL8" s="71">
        <v>217.5</v>
      </c>
      <c r="DM8" s="71">
        <v>220.2</v>
      </c>
      <c r="DN8" s="71">
        <v>216.7</v>
      </c>
      <c r="DO8" s="71">
        <v>222.8</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2019-02-11T23:40:44Z</cp:lastPrinted>
  <dcterms:created xsi:type="dcterms:W3CDTF">2018-12-07T10:31:14Z</dcterms:created>
  <dcterms:modified xsi:type="dcterms:W3CDTF">2019-02-22T05:17:20Z</dcterms:modified>
  <cp:category/>
</cp:coreProperties>
</file>