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06000\Desktop\"/>
    </mc:Choice>
  </mc:AlternateContent>
  <workbookProtection workbookAlgorithmName="SHA-512" workbookHashValue="Zf4zcT9DuWc4m8wnMmr9oxCa53TiXrLJSLQVwAkCpppHglHOA3YNy/DgzIuWRD2sXGEMK2/472INV+hmNxJysQ==" workbookSaltValue="v7XAM4DM8E4Qk9AW6otOr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BZ76" i="4" l="1"/>
  <c r="MI76" i="4"/>
  <c r="HJ51" i="4"/>
  <c r="MA30" i="4"/>
  <c r="IT76" i="4"/>
  <c r="CS51" i="4"/>
  <c r="HJ30" i="4"/>
  <c r="CS30" i="4"/>
  <c r="MA51" i="4"/>
  <c r="C11" i="5"/>
  <c r="D11" i="5"/>
  <c r="E11" i="5"/>
  <c r="B11" i="5"/>
  <c r="BZ30" i="4" l="1"/>
  <c r="BK76" i="4"/>
  <c r="LH51" i="4"/>
  <c r="BZ51" i="4"/>
  <c r="GQ30" i="4"/>
  <c r="LT76" i="4"/>
  <c r="GQ51" i="4"/>
  <c r="LH30" i="4"/>
  <c r="IE76" i="4"/>
  <c r="HA76" i="4"/>
  <c r="AN51" i="4"/>
  <c r="FE30" i="4"/>
  <c r="KP76" i="4"/>
  <c r="JV30" i="4"/>
  <c r="AN30" i="4"/>
  <c r="JV51" i="4"/>
  <c r="FE51" i="4"/>
  <c r="AG76" i="4"/>
  <c r="BG51" i="4"/>
  <c r="BG30" i="4"/>
  <c r="HP76" i="4"/>
  <c r="AV76" i="4"/>
  <c r="KO51" i="4"/>
  <c r="LE76" i="4"/>
  <c r="KO30" i="4"/>
  <c r="FX30" i="4"/>
  <c r="FX51" i="4"/>
  <c r="KA76" i="4"/>
  <c r="EL51" i="4"/>
  <c r="JC30" i="4"/>
  <c r="JC51" i="4"/>
  <c r="GL76" i="4"/>
  <c r="U51" i="4"/>
  <c r="EL30" i="4"/>
  <c r="R76" i="4"/>
  <c r="U30" i="4"/>
</calcChain>
</file>

<file path=xl/sharedStrings.xml><?xml version="1.0" encoding="utf-8"?>
<sst xmlns="http://schemas.openxmlformats.org/spreadsheetml/2006/main" count="287" uniqueCount="137">
  <si>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</si>
  <si>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</si>
  <si>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</si>
  <si>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</si>
  <si>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</si>
  <si>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</si>
  <si>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</si>
  <si>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</si>
  <si>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</si>
  <si>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</si>
  <si>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</si>
  <si>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</si>
  <si>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</si>
  <si>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</si>
  <si>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</si>
  <si>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</si>
  <si>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</si>
  <si>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</si>
  <si>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</si>
  <si>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</si>
  <si>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</si>
  <si>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</si>
  <si>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</si>
  <si>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</si>
  <si>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</si>
  <si>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</si>
  <si>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</si>
  <si>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</si>
  <si>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</si>
  <si>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</si>
  <si>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</si>
  <si>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</si>
  <si>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</si>
  <si>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</si>
  <si>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</si>
  <si>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</si>
  <si>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</si>
  <si>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</si>
  <si>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</si>
  <si>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</si>
  <si>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</si>
  <si>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</si>
  <si>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</si>
  <si>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</si>
  <si>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</si>
  <si>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</si>
  <si>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</si>
  <si>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</si>
  <si>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</si>
  <si>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</si>
  <si>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</si>
  <si>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</si>
  <si>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</si>
  <si>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</si>
  <si>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</si>
  <si>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</si>
  <si>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</si>
  <si>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</si>
  <si>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</si>
  <si>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</si>
  <si>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</si>
  <si>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</si>
  <si>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</si>
  <si>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</si>
  <si>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</si>
  <si>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</si>
  <si>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</si>
  <si>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</si>
  <si>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</si>
  <si>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</si>
  <si>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</si>
  <si>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</si>
  <si>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</si>
  <si>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</si>
  <si>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</si>
  <si>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</si>
  <si>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</si>
  <si>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</si>
  <si>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</si>
  <si>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</si>
  <si>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</si>
  <si>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</si>
  <si>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</si>
  <si>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</si>
  <si>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</si>
  <si>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</si>
  <si>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</si>
  <si>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</si>
  <si>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</si>
  <si>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</si>
  <si>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</si>
  <si>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</si>
  <si>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</si>
  <si>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</si>
  <si>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</si>
  <si>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</si>
  <si>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</si>
  <si>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</si>
  <si>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</si>
  <si>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</si>
  <si>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</si>
  <si>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</si>
  <si>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</si>
  <si>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</si>
  <si>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</si>
  <si>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</si>
  <si>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</si>
  <si>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</si>
  <si>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</si>
  <si>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</si>
  <si>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</si>
  <si>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</si>
  <si>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</si>
  <si>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</si>
  <si>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</si>
  <si>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春日井市</t>
  </si>
  <si>
    <t>勝川駅南口立体駐車場</t>
  </si>
  <si>
    <t>法非適用</t>
  </si>
  <si>
    <t>駐車場整備事業</t>
  </si>
  <si>
    <t>-</t>
  </si>
  <si>
    <t>Ａ１Ｂ１</t>
  </si>
  <si>
    <t>非設置</t>
  </si>
  <si>
    <t>該当数値なし</t>
  </si>
  <si>
    <t>都市計画駐車場 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</si>
  <si>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</si>
  <si>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</si>
  <si>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</si>
  <si>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</si>
  <si>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</si>
  <si>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</si>
  <si>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</si>
  <si>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</si>
  <si>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</si>
  <si>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①地方債の償還が無いため、収益的収支比率は100％を維持している。
</t>
    <rPh sb="1" eb="4">
      <t>チホウサイ</t>
    </rPh>
    <rPh sb="5" eb="7">
      <t>ショウカン</t>
    </rPh>
    <rPh sb="8" eb="9">
      <t>ナ</t>
    </rPh>
    <rPh sb="13" eb="16">
      <t>シュウエキテキ</t>
    </rPh>
    <rPh sb="16" eb="18">
      <t>シュウシ</t>
    </rPh>
    <rPh sb="18" eb="20">
      <t>ヒリツ</t>
    </rPh>
    <rPh sb="26" eb="28">
      <t>イジ</t>
    </rPh>
    <phoneticPr fontId="5"/>
  </si>
  <si>
    <r>
      <t xml:space="preserve">　設備更新・修繕費等については指定管理者と検討し、状況に合わせて対応している。
</t>
    </r>
    <r>
      <rPr>
        <sz val="11"/>
        <color rgb="FFFF0000"/>
        <rFont val="ＭＳ ゴシック"/>
        <family val="3"/>
        <charset val="128"/>
      </rPr>
      <t>　</t>
    </r>
    <r>
      <rPr>
        <sz val="11"/>
        <rFont val="ＭＳ ゴシック"/>
        <family val="3"/>
        <charset val="128"/>
      </rPr>
      <t>また、地方公営企業法を適用していないため⑥有形固定資産減価償却費⑨累積欠損金比率については「該当なし」となっている。</t>
    </r>
    <phoneticPr fontId="5"/>
  </si>
  <si>
    <t xml:space="preserve">　経年比較において利用率は安定傾向にあり、常用利用者は確保できていると言える。利用率が安定している理由に、駅近辺と言う立地条件に加え、駅周辺地域再開発事業により建設された隣接ビル内の子育て支援施設利用者の存在がある。
</t>
    <rPh sb="39" eb="42">
      <t>リヨウリツ</t>
    </rPh>
    <rPh sb="43" eb="45">
      <t>アンテイ</t>
    </rPh>
    <rPh sb="49" eb="51">
      <t>リユウ</t>
    </rPh>
    <rPh sb="53" eb="54">
      <t>エキ</t>
    </rPh>
    <rPh sb="54" eb="56">
      <t>キンペン</t>
    </rPh>
    <rPh sb="57" eb="58">
      <t>イ</t>
    </rPh>
    <rPh sb="59" eb="61">
      <t>リッチ</t>
    </rPh>
    <rPh sb="61" eb="63">
      <t>ジョウケン</t>
    </rPh>
    <rPh sb="64" eb="65">
      <t>クワ</t>
    </rPh>
    <rPh sb="67" eb="70">
      <t>エキシュウヘン</t>
    </rPh>
    <rPh sb="70" eb="72">
      <t>チイキ</t>
    </rPh>
    <rPh sb="72" eb="75">
      <t>サイカイハツ</t>
    </rPh>
    <rPh sb="75" eb="77">
      <t>ジギョウ</t>
    </rPh>
    <rPh sb="80" eb="82">
      <t>ケンセツ</t>
    </rPh>
    <rPh sb="85" eb="87">
      <t>リンセツ</t>
    </rPh>
    <rPh sb="89" eb="90">
      <t>ナイ</t>
    </rPh>
    <rPh sb="91" eb="93">
      <t>コソダ</t>
    </rPh>
    <rPh sb="94" eb="96">
      <t>シエン</t>
    </rPh>
    <rPh sb="96" eb="98">
      <t>シセツ</t>
    </rPh>
    <rPh sb="98" eb="101">
      <t>リヨウシャ</t>
    </rPh>
    <rPh sb="102" eb="104">
      <t>ソンザイ</t>
    </rPh>
    <phoneticPr fontId="5"/>
  </si>
  <si>
    <t>　平成30年度から利用時間の終日化を開始している。収益額が劇的に上昇する見込みは少ないが、現状は健全な収益状況と言える。　
　駐車場の建設目的には駅周辺施設利用者の利便性を確保することもあり、民間への譲渡は予定していない。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</si>
</sst>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96A-4754-A6F5-42E5BC96FE4F}"/>
            </c:ext>
          </c:extLst>
        </c:ser>
        <c:dLbls>
          <c:showLegendKey val="0"/>
          <c:showVal val="0"/>
          <c:showCatName val="0"/>
          <c:showSerName val="0"/>
          <c:showPercent val="0"/>
          <c:showBubbleSize val="0"/>
        </c:dLbls>
        <c:gapWidth val="150"/>
        <c:axId val="213465496"/>
        <c:axId val="2134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C96A-4754-A6F5-42E5BC96FE4F}"/>
            </c:ext>
          </c:extLst>
        </c:ser>
        <c:dLbls>
          <c:showLegendKey val="0"/>
          <c:showVal val="0"/>
          <c:showCatName val="0"/>
          <c:showSerName val="0"/>
          <c:showPercent val="0"/>
          <c:showBubbleSize val="0"/>
        </c:dLbls>
        <c:marker val="1"/>
        <c:smooth val="0"/>
        <c:axId val="213465496"/>
        <c:axId val="213465888"/>
      </c:lineChart>
      <c:dateAx>
        <c:axId val="213465496"/>
        <c:scaling>
          <c:orientation val="minMax"/>
        </c:scaling>
        <c:delete val="1"/>
        <c:axPos val="b"/>
        <c:numFmt formatCode="ge" sourceLinked="1"/>
        <c:majorTickMark val="none"/>
        <c:minorTickMark val="none"/>
        <c:tickLblPos val="none"/>
        <c:crossAx val="213465888"/>
        <c:crosses val="autoZero"/>
        <c:auto val="1"/>
        <c:lblOffset val="100"/>
        <c:baseTimeUnit val="years"/>
      </c:dateAx>
      <c:valAx>
        <c:axId val="21346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46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2E-490A-BA35-B5E158E93D67}"/>
            </c:ext>
          </c:extLst>
        </c:ser>
        <c:dLbls>
          <c:showLegendKey val="0"/>
          <c:showVal val="0"/>
          <c:showCatName val="0"/>
          <c:showSerName val="0"/>
          <c:showPercent val="0"/>
          <c:showBubbleSize val="0"/>
        </c:dLbls>
        <c:gapWidth val="150"/>
        <c:axId val="431294616"/>
        <c:axId val="4312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972E-490A-BA35-B5E158E93D67}"/>
            </c:ext>
          </c:extLst>
        </c:ser>
        <c:dLbls>
          <c:showLegendKey val="0"/>
          <c:showVal val="0"/>
          <c:showCatName val="0"/>
          <c:showSerName val="0"/>
          <c:showPercent val="0"/>
          <c:showBubbleSize val="0"/>
        </c:dLbls>
        <c:marker val="1"/>
        <c:smooth val="0"/>
        <c:axId val="431294616"/>
        <c:axId val="431295008"/>
      </c:lineChart>
      <c:dateAx>
        <c:axId val="431294616"/>
        <c:scaling>
          <c:orientation val="minMax"/>
        </c:scaling>
        <c:delete val="1"/>
        <c:axPos val="b"/>
        <c:numFmt formatCode="ge" sourceLinked="1"/>
        <c:majorTickMark val="none"/>
        <c:minorTickMark val="none"/>
        <c:tickLblPos val="none"/>
        <c:crossAx val="431295008"/>
        <c:crosses val="autoZero"/>
        <c:auto val="1"/>
        <c:lblOffset val="100"/>
        <c:baseTimeUnit val="years"/>
      </c:dateAx>
      <c:valAx>
        <c:axId val="43129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29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A06-45BF-9A15-12F08F18E3E0}"/>
            </c:ext>
          </c:extLst>
        </c:ser>
        <c:dLbls>
          <c:showLegendKey val="0"/>
          <c:showVal val="0"/>
          <c:showCatName val="0"/>
          <c:showSerName val="0"/>
          <c:showPercent val="0"/>
          <c:showBubbleSize val="0"/>
        </c:dLbls>
        <c:gapWidth val="150"/>
        <c:axId val="431295792"/>
        <c:axId val="43129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A06-45BF-9A15-12F08F18E3E0}"/>
            </c:ext>
          </c:extLst>
        </c:ser>
        <c:dLbls>
          <c:showLegendKey val="0"/>
          <c:showVal val="0"/>
          <c:showCatName val="0"/>
          <c:showSerName val="0"/>
          <c:showPercent val="0"/>
          <c:showBubbleSize val="0"/>
        </c:dLbls>
        <c:marker val="1"/>
        <c:smooth val="0"/>
        <c:axId val="431295792"/>
        <c:axId val="431296184"/>
      </c:lineChart>
      <c:dateAx>
        <c:axId val="431295792"/>
        <c:scaling>
          <c:orientation val="minMax"/>
        </c:scaling>
        <c:delete val="1"/>
        <c:axPos val="b"/>
        <c:numFmt formatCode="ge" sourceLinked="1"/>
        <c:majorTickMark val="none"/>
        <c:minorTickMark val="none"/>
        <c:tickLblPos val="none"/>
        <c:crossAx val="431296184"/>
        <c:crosses val="autoZero"/>
        <c:auto val="1"/>
        <c:lblOffset val="100"/>
        <c:baseTimeUnit val="years"/>
      </c:dateAx>
      <c:valAx>
        <c:axId val="43129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29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C118-40BC-98E4-E37393FD8A20}"/>
            </c:ext>
          </c:extLst>
        </c:ser>
        <c:dLbls>
          <c:showLegendKey val="0"/>
          <c:showVal val="0"/>
          <c:showCatName val="0"/>
          <c:showSerName val="0"/>
          <c:showPercent val="0"/>
          <c:showBubbleSize val="0"/>
        </c:dLbls>
        <c:gapWidth val="150"/>
        <c:axId val="431296968"/>
        <c:axId val="43129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18-40BC-98E4-E37393FD8A20}"/>
            </c:ext>
          </c:extLst>
        </c:ser>
        <c:dLbls>
          <c:showLegendKey val="0"/>
          <c:showVal val="0"/>
          <c:showCatName val="0"/>
          <c:showSerName val="0"/>
          <c:showPercent val="0"/>
          <c:showBubbleSize val="0"/>
        </c:dLbls>
        <c:marker val="1"/>
        <c:smooth val="0"/>
        <c:axId val="431296968"/>
        <c:axId val="431297360"/>
      </c:lineChart>
      <c:dateAx>
        <c:axId val="431296968"/>
        <c:scaling>
          <c:orientation val="minMax"/>
        </c:scaling>
        <c:delete val="1"/>
        <c:axPos val="b"/>
        <c:numFmt formatCode="ge" sourceLinked="1"/>
        <c:majorTickMark val="none"/>
        <c:minorTickMark val="none"/>
        <c:tickLblPos val="none"/>
        <c:crossAx val="431297360"/>
        <c:crosses val="autoZero"/>
        <c:auto val="1"/>
        <c:lblOffset val="100"/>
        <c:baseTimeUnit val="years"/>
      </c:dateAx>
      <c:valAx>
        <c:axId val="43129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29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BB-4C89-BB18-EDFAE6103CAD}"/>
            </c:ext>
          </c:extLst>
        </c:ser>
        <c:dLbls>
          <c:showLegendKey val="0"/>
          <c:showVal val="0"/>
          <c:showCatName val="0"/>
          <c:showSerName val="0"/>
          <c:showPercent val="0"/>
          <c:showBubbleSize val="0"/>
        </c:dLbls>
        <c:gapWidth val="150"/>
        <c:axId val="431298144"/>
        <c:axId val="4314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68BB-4C89-BB18-EDFAE6103CAD}"/>
            </c:ext>
          </c:extLst>
        </c:ser>
        <c:dLbls>
          <c:showLegendKey val="0"/>
          <c:showVal val="0"/>
          <c:showCatName val="0"/>
          <c:showSerName val="0"/>
          <c:showPercent val="0"/>
          <c:showBubbleSize val="0"/>
        </c:dLbls>
        <c:marker val="1"/>
        <c:smooth val="0"/>
        <c:axId val="431298144"/>
        <c:axId val="431436320"/>
      </c:lineChart>
      <c:dateAx>
        <c:axId val="431298144"/>
        <c:scaling>
          <c:orientation val="minMax"/>
        </c:scaling>
        <c:delete val="1"/>
        <c:axPos val="b"/>
        <c:numFmt formatCode="ge" sourceLinked="1"/>
        <c:majorTickMark val="none"/>
        <c:minorTickMark val="none"/>
        <c:tickLblPos val="none"/>
        <c:crossAx val="431436320"/>
        <c:crosses val="autoZero"/>
        <c:auto val="1"/>
        <c:lblOffset val="100"/>
        <c:baseTimeUnit val="years"/>
      </c:dateAx>
      <c:valAx>
        <c:axId val="43143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29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02D-4654-BB89-D6C4D8D63E11}"/>
            </c:ext>
          </c:extLst>
        </c:ser>
        <c:dLbls>
          <c:showLegendKey val="0"/>
          <c:showVal val="0"/>
          <c:showCatName val="0"/>
          <c:showSerName val="0"/>
          <c:showPercent val="0"/>
          <c:showBubbleSize val="0"/>
        </c:dLbls>
        <c:gapWidth val="150"/>
        <c:axId val="431437496"/>
        <c:axId val="4314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D02D-4654-BB89-D6C4D8D63E11}"/>
            </c:ext>
          </c:extLst>
        </c:ser>
        <c:dLbls>
          <c:showLegendKey val="0"/>
          <c:showVal val="0"/>
          <c:showCatName val="0"/>
          <c:showSerName val="0"/>
          <c:showPercent val="0"/>
          <c:showBubbleSize val="0"/>
        </c:dLbls>
        <c:marker val="1"/>
        <c:smooth val="0"/>
        <c:axId val="431437496"/>
        <c:axId val="431437888"/>
      </c:lineChart>
      <c:dateAx>
        <c:axId val="431437496"/>
        <c:scaling>
          <c:orientation val="minMax"/>
        </c:scaling>
        <c:delete val="1"/>
        <c:axPos val="b"/>
        <c:numFmt formatCode="ge" sourceLinked="1"/>
        <c:majorTickMark val="none"/>
        <c:minorTickMark val="none"/>
        <c:tickLblPos val="none"/>
        <c:crossAx val="431437888"/>
        <c:crosses val="autoZero"/>
        <c:auto val="1"/>
        <c:lblOffset val="100"/>
        <c:baseTimeUnit val="years"/>
      </c:dateAx>
      <c:valAx>
        <c:axId val="43143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143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204.1</c:v>
                </c:pt>
                <c:pt idx="1">
                  <c:v>198.6</c:v>
                </c:pt>
                <c:pt idx="2">
                  <c:v>209.6</c:v>
                </c:pt>
                <c:pt idx="3">
                  <c:v>193.2</c:v>
                </c:pt>
                <c:pt idx="4">
                  <c:v>204.1</c:v>
                </c:pt>
              </c:numCache>
            </c:numRef>
          </c:val>
          <c:extLst>
            <c:ext xmlns:c16="http://schemas.microsoft.com/office/drawing/2014/chart" uri="{C3380CC4-5D6E-409C-BE32-E72D297353CC}">
              <c16:uniqueId val="{00000000-0693-4F32-AFC3-DE198017CEB1}"/>
            </c:ext>
          </c:extLst>
        </c:ser>
        <c:dLbls>
          <c:showLegendKey val="0"/>
          <c:showVal val="0"/>
          <c:showCatName val="0"/>
          <c:showSerName val="0"/>
          <c:showPercent val="0"/>
          <c:showBubbleSize val="0"/>
        </c:dLbls>
        <c:gapWidth val="150"/>
        <c:axId val="431438672"/>
        <c:axId val="43143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0693-4F32-AFC3-DE198017CEB1}"/>
            </c:ext>
          </c:extLst>
        </c:ser>
        <c:dLbls>
          <c:showLegendKey val="0"/>
          <c:showVal val="0"/>
          <c:showCatName val="0"/>
          <c:showSerName val="0"/>
          <c:showPercent val="0"/>
          <c:showBubbleSize val="0"/>
        </c:dLbls>
        <c:marker val="1"/>
        <c:smooth val="0"/>
        <c:axId val="431438672"/>
        <c:axId val="431439064"/>
      </c:lineChart>
      <c:dateAx>
        <c:axId val="431438672"/>
        <c:scaling>
          <c:orientation val="minMax"/>
        </c:scaling>
        <c:delete val="1"/>
        <c:axPos val="b"/>
        <c:numFmt formatCode="ge" sourceLinked="1"/>
        <c:majorTickMark val="none"/>
        <c:minorTickMark val="none"/>
        <c:tickLblPos val="none"/>
        <c:crossAx val="431439064"/>
        <c:crosses val="autoZero"/>
        <c:auto val="1"/>
        <c:lblOffset val="100"/>
        <c:baseTimeUnit val="years"/>
      </c:dateAx>
      <c:valAx>
        <c:axId val="431439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43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DC-414B-AD89-8D62D7439C81}"/>
            </c:ext>
          </c:extLst>
        </c:ser>
        <c:dLbls>
          <c:showLegendKey val="0"/>
          <c:showVal val="0"/>
          <c:showCatName val="0"/>
          <c:showSerName val="0"/>
          <c:showPercent val="0"/>
          <c:showBubbleSize val="0"/>
        </c:dLbls>
        <c:gapWidth val="150"/>
        <c:axId val="431439848"/>
        <c:axId val="43202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AFDC-414B-AD89-8D62D7439C81}"/>
            </c:ext>
          </c:extLst>
        </c:ser>
        <c:dLbls>
          <c:showLegendKey val="0"/>
          <c:showVal val="0"/>
          <c:showCatName val="0"/>
          <c:showSerName val="0"/>
          <c:showPercent val="0"/>
          <c:showBubbleSize val="0"/>
        </c:dLbls>
        <c:marker val="1"/>
        <c:smooth val="0"/>
        <c:axId val="431439848"/>
        <c:axId val="432021304"/>
      </c:lineChart>
      <c:dateAx>
        <c:axId val="431439848"/>
        <c:scaling>
          <c:orientation val="minMax"/>
        </c:scaling>
        <c:delete val="1"/>
        <c:axPos val="b"/>
        <c:numFmt formatCode="ge" sourceLinked="1"/>
        <c:majorTickMark val="none"/>
        <c:minorTickMark val="none"/>
        <c:tickLblPos val="none"/>
        <c:crossAx val="432021304"/>
        <c:crosses val="autoZero"/>
        <c:auto val="1"/>
        <c:lblOffset val="100"/>
        <c:baseTimeUnit val="years"/>
      </c:dateAx>
      <c:valAx>
        <c:axId val="43202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439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F8-4868-B968-F8D4FA513C2B}"/>
            </c:ext>
          </c:extLst>
        </c:ser>
        <c:dLbls>
          <c:showLegendKey val="0"/>
          <c:showVal val="0"/>
          <c:showCatName val="0"/>
          <c:showSerName val="0"/>
          <c:showPercent val="0"/>
          <c:showBubbleSize val="0"/>
        </c:dLbls>
        <c:gapWidth val="150"/>
        <c:axId val="431437104"/>
        <c:axId val="43202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E2F8-4868-B968-F8D4FA513C2B}"/>
            </c:ext>
          </c:extLst>
        </c:ser>
        <c:dLbls>
          <c:showLegendKey val="0"/>
          <c:showVal val="0"/>
          <c:showCatName val="0"/>
          <c:showSerName val="0"/>
          <c:showPercent val="0"/>
          <c:showBubbleSize val="0"/>
        </c:dLbls>
        <c:marker val="1"/>
        <c:smooth val="0"/>
        <c:axId val="431437104"/>
        <c:axId val="432022088"/>
      </c:lineChart>
      <c:dateAx>
        <c:axId val="431437104"/>
        <c:scaling>
          <c:orientation val="minMax"/>
        </c:scaling>
        <c:delete val="1"/>
        <c:axPos val="b"/>
        <c:numFmt formatCode="ge" sourceLinked="1"/>
        <c:majorTickMark val="none"/>
        <c:minorTickMark val="none"/>
        <c:tickLblPos val="none"/>
        <c:crossAx val="432022088"/>
        <c:crosses val="autoZero"/>
        <c:auto val="1"/>
        <c:lblOffset val="100"/>
        <c:baseTimeUnit val="years"/>
      </c:dateAx>
      <c:valAx>
        <c:axId val="432022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143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愛知県春日井市　勝川駅南口立体駐車場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3006</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73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100</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204.1</v>
      </c>
      <c r="JD31" s="81"/>
      <c r="JE31" s="81"/>
      <c r="JF31" s="81"/>
      <c r="JG31" s="81"/>
      <c r="JH31" s="81"/>
      <c r="JI31" s="81"/>
      <c r="JJ31" s="81"/>
      <c r="JK31" s="81"/>
      <c r="JL31" s="81"/>
      <c r="JM31" s="81"/>
      <c r="JN31" s="81"/>
      <c r="JO31" s="81"/>
      <c r="JP31" s="81"/>
      <c r="JQ31" s="81"/>
      <c r="JR31" s="81"/>
      <c r="JS31" s="81"/>
      <c r="JT31" s="81"/>
      <c r="JU31" s="82"/>
      <c r="JV31" s="80">
        <f>データ!DL7</f>
        <v>198.6</v>
      </c>
      <c r="JW31" s="81"/>
      <c r="JX31" s="81"/>
      <c r="JY31" s="81"/>
      <c r="JZ31" s="81"/>
      <c r="KA31" s="81"/>
      <c r="KB31" s="81"/>
      <c r="KC31" s="81"/>
      <c r="KD31" s="81"/>
      <c r="KE31" s="81"/>
      <c r="KF31" s="81"/>
      <c r="KG31" s="81"/>
      <c r="KH31" s="81"/>
      <c r="KI31" s="81"/>
      <c r="KJ31" s="81"/>
      <c r="KK31" s="81"/>
      <c r="KL31" s="81"/>
      <c r="KM31" s="81"/>
      <c r="KN31" s="82"/>
      <c r="KO31" s="80">
        <f>データ!DM7</f>
        <v>209.6</v>
      </c>
      <c r="KP31" s="81"/>
      <c r="KQ31" s="81"/>
      <c r="KR31" s="81"/>
      <c r="KS31" s="81"/>
      <c r="KT31" s="81"/>
      <c r="KU31" s="81"/>
      <c r="KV31" s="81"/>
      <c r="KW31" s="81"/>
      <c r="KX31" s="81"/>
      <c r="KY31" s="81"/>
      <c r="KZ31" s="81"/>
      <c r="LA31" s="81"/>
      <c r="LB31" s="81"/>
      <c r="LC31" s="81"/>
      <c r="LD31" s="81"/>
      <c r="LE31" s="81"/>
      <c r="LF31" s="81"/>
      <c r="LG31" s="82"/>
      <c r="LH31" s="80">
        <f>データ!DN7</f>
        <v>193.2</v>
      </c>
      <c r="LI31" s="81"/>
      <c r="LJ31" s="81"/>
      <c r="LK31" s="81"/>
      <c r="LL31" s="81"/>
      <c r="LM31" s="81"/>
      <c r="LN31" s="81"/>
      <c r="LO31" s="81"/>
      <c r="LP31" s="81"/>
      <c r="LQ31" s="81"/>
      <c r="LR31" s="81"/>
      <c r="LS31" s="81"/>
      <c r="LT31" s="81"/>
      <c r="LU31" s="81"/>
      <c r="LV31" s="81"/>
      <c r="LW31" s="81"/>
      <c r="LX31" s="81"/>
      <c r="LY31" s="81"/>
      <c r="LZ31" s="82"/>
      <c r="MA31" s="80">
        <f>データ!DO7</f>
        <v>204.1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0</v>
      </c>
      <c r="JD52" s="109"/>
      <c r="JE52" s="109"/>
      <c r="JF52" s="109"/>
      <c r="JG52" s="109"/>
      <c r="JH52" s="109"/>
      <c r="JI52" s="109"/>
      <c r="JJ52" s="109"/>
      <c r="JK52" s="109"/>
      <c r="JL52" s="109"/>
      <c r="JM52" s="109"/>
      <c r="JN52" s="109"/>
      <c r="JO52" s="109"/>
      <c r="JP52" s="109"/>
      <c r="JQ52" s="109"/>
      <c r="JR52" s="109"/>
      <c r="JS52" s="109"/>
      <c r="JT52" s="109"/>
      <c r="JU52" s="109"/>
      <c r="JV52" s="109">
        <f>データ!BR7</f>
        <v>0</v>
      </c>
      <c r="JW52" s="109"/>
      <c r="JX52" s="109"/>
      <c r="JY52" s="109"/>
      <c r="JZ52" s="109"/>
      <c r="KA52" s="109"/>
      <c r="KB52" s="109"/>
      <c r="KC52" s="109"/>
      <c r="KD52" s="109"/>
      <c r="KE52" s="109"/>
      <c r="KF52" s="109"/>
      <c r="KG52" s="109"/>
      <c r="KH52" s="109"/>
      <c r="KI52" s="109"/>
      <c r="KJ52" s="109"/>
      <c r="KK52" s="109"/>
      <c r="KL52" s="109"/>
      <c r="KM52" s="109"/>
      <c r="KN52" s="109"/>
      <c r="KO52" s="109">
        <f>データ!BS7</f>
        <v>0</v>
      </c>
      <c r="KP52" s="109"/>
      <c r="KQ52" s="109"/>
      <c r="KR52" s="109"/>
      <c r="KS52" s="109"/>
      <c r="KT52" s="109"/>
      <c r="KU52" s="109"/>
      <c r="KV52" s="109"/>
      <c r="KW52" s="109"/>
      <c r="KX52" s="109"/>
      <c r="KY52" s="109"/>
      <c r="KZ52" s="109"/>
      <c r="LA52" s="109"/>
      <c r="LB52" s="109"/>
      <c r="LC52" s="109"/>
      <c r="LD52" s="109"/>
      <c r="LE52" s="109"/>
      <c r="LF52" s="109"/>
      <c r="LG52" s="109"/>
      <c r="LH52" s="109">
        <f>データ!BT7</f>
        <v>0</v>
      </c>
      <c r="LI52" s="109"/>
      <c r="LJ52" s="109"/>
      <c r="LK52" s="109"/>
      <c r="LL52" s="109"/>
      <c r="LM52" s="109"/>
      <c r="LN52" s="109"/>
      <c r="LO52" s="109"/>
      <c r="LP52" s="109"/>
      <c r="LQ52" s="109"/>
      <c r="LR52" s="109"/>
      <c r="LS52" s="109"/>
      <c r="LT52" s="109"/>
      <c r="LU52" s="109"/>
      <c r="LV52" s="109"/>
      <c r="LW52" s="109"/>
      <c r="LX52" s="109"/>
      <c r="LY52" s="109"/>
      <c r="LZ52" s="109"/>
      <c r="MA52" s="109">
        <f>データ!BU7</f>
        <v>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354765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0jy4q82puJ6vLhL87PyuVt6Ti7teDdPwvlvacFQq8KsFtGgMgeCP/FCdcOC6Yb9jGUboCMGDRmm+R5fBeBJjw==" saltValue="iawiWsT+Vh1KAqU8yFZjV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110</v>
      </c>
      <c r="DP5" s="59" t="s">
        <v>104</v>
      </c>
      <c r="DQ5" s="59" t="s">
        <v>105</v>
      </c>
      <c r="DR5" s="59" t="s">
        <v>106</v>
      </c>
      <c r="DS5" s="59" t="s">
        <v>107</v>
      </c>
      <c r="DT5" s="59" t="s">
        <v>108</v>
      </c>
      <c r="DU5" s="59" t="s">
        <v>109</v>
      </c>
    </row>
    <row r="6" spans="1:125" s="66" customFormat="1" x14ac:dyDescent="0.15">
      <c r="A6" s="49" t="s">
        <v>111</v>
      </c>
      <c r="B6" s="60">
        <f>B8</f>
        <v>2017</v>
      </c>
      <c r="C6" s="60">
        <f t="shared" ref="C6:X6" si="1">C8</f>
        <v>232068</v>
      </c>
      <c r="D6" s="60">
        <f t="shared" si="1"/>
        <v>47</v>
      </c>
      <c r="E6" s="60">
        <f t="shared" si="1"/>
        <v>14</v>
      </c>
      <c r="F6" s="60">
        <f t="shared" si="1"/>
        <v>0</v>
      </c>
      <c r="G6" s="60">
        <f t="shared" si="1"/>
        <v>2</v>
      </c>
      <c r="H6" s="60" t="str">
        <f>SUBSTITUTE(H8,"　","")</f>
        <v>愛知県春日井市</v>
      </c>
      <c r="I6" s="60" t="str">
        <f t="shared" si="1"/>
        <v>勝川駅南口立体駐車場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15</v>
      </c>
      <c r="S6" s="62" t="str">
        <f t="shared" si="1"/>
        <v>駅</v>
      </c>
      <c r="T6" s="62" t="str">
        <f t="shared" si="1"/>
        <v>無</v>
      </c>
      <c r="U6" s="63">
        <f t="shared" si="1"/>
        <v>3006</v>
      </c>
      <c r="V6" s="63">
        <f t="shared" si="1"/>
        <v>73</v>
      </c>
      <c r="W6" s="63">
        <f t="shared" si="1"/>
        <v>300</v>
      </c>
      <c r="X6" s="62" t="str">
        <f t="shared" si="1"/>
        <v>代行制</v>
      </c>
      <c r="Y6" s="64">
        <f>IF(Y8="-",NA(),Y8)</f>
        <v>100</v>
      </c>
      <c r="Z6" s="64">
        <f t="shared" ref="Z6:AH6" si="2">IF(Z8="-",NA(),Z8)</f>
        <v>100</v>
      </c>
      <c r="AA6" s="64">
        <f t="shared" si="2"/>
        <v>100</v>
      </c>
      <c r="AB6" s="64">
        <f t="shared" si="2"/>
        <v>100</v>
      </c>
      <c r="AC6" s="64">
        <f t="shared" si="2"/>
        <v>100</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0</v>
      </c>
      <c r="BG6" s="64">
        <f t="shared" ref="BG6:BO6" si="5">IF(BG8="-",NA(),BG8)</f>
        <v>0</v>
      </c>
      <c r="BH6" s="64">
        <f t="shared" si="5"/>
        <v>0</v>
      </c>
      <c r="BI6" s="64">
        <f t="shared" si="5"/>
        <v>0</v>
      </c>
      <c r="BJ6" s="64">
        <f t="shared" si="5"/>
        <v>0</v>
      </c>
      <c r="BK6" s="64">
        <f t="shared" si="5"/>
        <v>28.1</v>
      </c>
      <c r="BL6" s="64">
        <f t="shared" si="5"/>
        <v>33.6</v>
      </c>
      <c r="BM6" s="64">
        <f t="shared" si="5"/>
        <v>33.200000000000003</v>
      </c>
      <c r="BN6" s="64">
        <f t="shared" si="5"/>
        <v>29.6</v>
      </c>
      <c r="BO6" s="64">
        <f t="shared" si="5"/>
        <v>29.2</v>
      </c>
      <c r="BP6" s="61" t="str">
        <f>IF(BP8="-","",IF(BP8="-","【-】","【"&amp;SUBSTITUTE(TEXT(BP8,"#,##0.0"),"-","△")&amp;"】"))</f>
        <v>【26.4】</v>
      </c>
      <c r="BQ6" s="65">
        <f>IF(BQ8="-",NA(),BQ8)</f>
        <v>0</v>
      </c>
      <c r="BR6" s="65">
        <f t="shared" ref="BR6:BZ6" si="6">IF(BR8="-",NA(),BR8)</f>
        <v>0</v>
      </c>
      <c r="BS6" s="65">
        <f t="shared" si="6"/>
        <v>0</v>
      </c>
      <c r="BT6" s="65">
        <f t="shared" si="6"/>
        <v>0</v>
      </c>
      <c r="BU6" s="65">
        <f t="shared" si="6"/>
        <v>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112</v>
      </c>
      <c r="CM6" s="63">
        <f t="shared" ref="CM6:CN6" si="7">CM8</f>
        <v>354765</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204.1</v>
      </c>
      <c r="DL6" s="64">
        <f t="shared" ref="DL6:DT6" si="9">IF(DL8="-",NA(),DL8)</f>
        <v>198.6</v>
      </c>
      <c r="DM6" s="64">
        <f t="shared" si="9"/>
        <v>209.6</v>
      </c>
      <c r="DN6" s="64">
        <f t="shared" si="9"/>
        <v>193.2</v>
      </c>
      <c r="DO6" s="64">
        <f t="shared" si="9"/>
        <v>204.1</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113</v>
      </c>
      <c r="B7" s="60">
        <f t="shared" ref="B7:X7" si="10">B8</f>
        <v>2017</v>
      </c>
      <c r="C7" s="60">
        <f t="shared" si="10"/>
        <v>232068</v>
      </c>
      <c r="D7" s="60">
        <f t="shared" si="10"/>
        <v>47</v>
      </c>
      <c r="E7" s="60">
        <f t="shared" si="10"/>
        <v>14</v>
      </c>
      <c r="F7" s="60">
        <f t="shared" si="10"/>
        <v>0</v>
      </c>
      <c r="G7" s="60">
        <f t="shared" si="10"/>
        <v>2</v>
      </c>
      <c r="H7" s="60" t="str">
        <f t="shared" si="10"/>
        <v>愛知県　春日井市</v>
      </c>
      <c r="I7" s="60" t="str">
        <f t="shared" si="10"/>
        <v>勝川駅南口立体駐車場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15</v>
      </c>
      <c r="S7" s="62" t="str">
        <f t="shared" si="10"/>
        <v>駅</v>
      </c>
      <c r="T7" s="62" t="str">
        <f t="shared" si="10"/>
        <v>無</v>
      </c>
      <c r="U7" s="63">
        <f t="shared" si="10"/>
        <v>3006</v>
      </c>
      <c r="V7" s="63">
        <f t="shared" si="10"/>
        <v>73</v>
      </c>
      <c r="W7" s="63">
        <f t="shared" si="10"/>
        <v>300</v>
      </c>
      <c r="X7" s="62" t="str">
        <f t="shared" si="10"/>
        <v>代行制</v>
      </c>
      <c r="Y7" s="64">
        <f>Y8</f>
        <v>100</v>
      </c>
      <c r="Z7" s="64">
        <f t="shared" ref="Z7:AH7" si="11">Z8</f>
        <v>100</v>
      </c>
      <c r="AA7" s="64">
        <f t="shared" si="11"/>
        <v>100</v>
      </c>
      <c r="AB7" s="64">
        <f t="shared" si="11"/>
        <v>100</v>
      </c>
      <c r="AC7" s="64">
        <f t="shared" si="11"/>
        <v>100</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0</v>
      </c>
      <c r="BG7" s="64">
        <f t="shared" ref="BG7:BO7" si="14">BG8</f>
        <v>0</v>
      </c>
      <c r="BH7" s="64">
        <f t="shared" si="14"/>
        <v>0</v>
      </c>
      <c r="BI7" s="64">
        <f t="shared" si="14"/>
        <v>0</v>
      </c>
      <c r="BJ7" s="64">
        <f t="shared" si="14"/>
        <v>0</v>
      </c>
      <c r="BK7" s="64">
        <f t="shared" si="14"/>
        <v>28.1</v>
      </c>
      <c r="BL7" s="64">
        <f t="shared" si="14"/>
        <v>33.6</v>
      </c>
      <c r="BM7" s="64">
        <f t="shared" si="14"/>
        <v>33.200000000000003</v>
      </c>
      <c r="BN7" s="64">
        <f t="shared" si="14"/>
        <v>29.6</v>
      </c>
      <c r="BO7" s="64">
        <f t="shared" si="14"/>
        <v>29.2</v>
      </c>
      <c r="BP7" s="61"/>
      <c r="BQ7" s="65">
        <f>BQ8</f>
        <v>0</v>
      </c>
      <c r="BR7" s="65">
        <f t="shared" ref="BR7:BZ7" si="15">BR8</f>
        <v>0</v>
      </c>
      <c r="BS7" s="65">
        <f t="shared" si="15"/>
        <v>0</v>
      </c>
      <c r="BT7" s="65">
        <f t="shared" si="15"/>
        <v>0</v>
      </c>
      <c r="BU7" s="65">
        <f t="shared" si="15"/>
        <v>0</v>
      </c>
      <c r="BV7" s="65">
        <f t="shared" si="15"/>
        <v>39173</v>
      </c>
      <c r="BW7" s="65">
        <f t="shared" si="15"/>
        <v>44860</v>
      </c>
      <c r="BX7" s="65">
        <f t="shared" si="15"/>
        <v>37496</v>
      </c>
      <c r="BY7" s="65">
        <f t="shared" si="15"/>
        <v>31888</v>
      </c>
      <c r="BZ7" s="65">
        <f t="shared" si="15"/>
        <v>13314</v>
      </c>
      <c r="CA7" s="63"/>
      <c r="CB7" s="64" t="s">
        <v>114</v>
      </c>
      <c r="CC7" s="64" t="s">
        <v>114</v>
      </c>
      <c r="CD7" s="64" t="s">
        <v>114</v>
      </c>
      <c r="CE7" s="64" t="s">
        <v>114</v>
      </c>
      <c r="CF7" s="64" t="s">
        <v>114</v>
      </c>
      <c r="CG7" s="64" t="s">
        <v>114</v>
      </c>
      <c r="CH7" s="64" t="s">
        <v>114</v>
      </c>
      <c r="CI7" s="64" t="s">
        <v>114</v>
      </c>
      <c r="CJ7" s="64" t="s">
        <v>114</v>
      </c>
      <c r="CK7" s="64" t="s">
        <v>112</v>
      </c>
      <c r="CL7" s="61"/>
      <c r="CM7" s="63">
        <f>CM8</f>
        <v>354765</v>
      </c>
      <c r="CN7" s="63">
        <f>CN8</f>
        <v>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204.1</v>
      </c>
      <c r="DL7" s="64">
        <f t="shared" ref="DL7:DT7" si="17">DL8</f>
        <v>198.6</v>
      </c>
      <c r="DM7" s="64">
        <f t="shared" si="17"/>
        <v>209.6</v>
      </c>
      <c r="DN7" s="64">
        <f t="shared" si="17"/>
        <v>193.2</v>
      </c>
      <c r="DO7" s="64">
        <f t="shared" si="17"/>
        <v>204.1</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232068</v>
      </c>
      <c r="D8" s="67">
        <v>47</v>
      </c>
      <c r="E8" s="67">
        <v>14</v>
      </c>
      <c r="F8" s="67">
        <v>0</v>
      </c>
      <c r="G8" s="67">
        <v>2</v>
      </c>
      <c r="H8" s="67" t="s">
        <v>115</v>
      </c>
      <c r="I8" s="67" t="s">
        <v>116</v>
      </c>
      <c r="J8" s="67" t="s">
        <v>117</v>
      </c>
      <c r="K8" s="67" t="s">
        <v>118</v>
      </c>
      <c r="L8" s="67" t="s">
        <v>119</v>
      </c>
      <c r="M8" s="67" t="s">
        <v>120</v>
      </c>
      <c r="N8" s="67" t="s">
        <v>121</v>
      </c>
      <c r="O8" s="68" t="s">
        <v>122</v>
      </c>
      <c r="P8" s="69" t="s">
        <v>123</v>
      </c>
      <c r="Q8" s="69" t="s">
        <v>124</v>
      </c>
      <c r="R8" s="70">
        <v>15</v>
      </c>
      <c r="S8" s="69" t="s">
        <v>125</v>
      </c>
      <c r="T8" s="69" t="s">
        <v>126</v>
      </c>
      <c r="U8" s="70">
        <v>3006</v>
      </c>
      <c r="V8" s="70">
        <v>73</v>
      </c>
      <c r="W8" s="70">
        <v>300</v>
      </c>
      <c r="X8" s="69" t="s">
        <v>127</v>
      </c>
      <c r="Y8" s="71">
        <v>100</v>
      </c>
      <c r="Z8" s="71">
        <v>100</v>
      </c>
      <c r="AA8" s="71">
        <v>100</v>
      </c>
      <c r="AB8" s="71">
        <v>100</v>
      </c>
      <c r="AC8" s="71">
        <v>100</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0</v>
      </c>
      <c r="BG8" s="71">
        <v>0</v>
      </c>
      <c r="BH8" s="71">
        <v>0</v>
      </c>
      <c r="BI8" s="71">
        <v>0</v>
      </c>
      <c r="BJ8" s="71">
        <v>0</v>
      </c>
      <c r="BK8" s="71">
        <v>28.1</v>
      </c>
      <c r="BL8" s="71">
        <v>33.6</v>
      </c>
      <c r="BM8" s="71">
        <v>33.200000000000003</v>
      </c>
      <c r="BN8" s="71">
        <v>29.6</v>
      </c>
      <c r="BO8" s="71">
        <v>29.2</v>
      </c>
      <c r="BP8" s="68">
        <v>26.4</v>
      </c>
      <c r="BQ8" s="72">
        <v>0</v>
      </c>
      <c r="BR8" s="72">
        <v>0</v>
      </c>
      <c r="BS8" s="72">
        <v>0</v>
      </c>
      <c r="BT8" s="73">
        <v>0</v>
      </c>
      <c r="BU8" s="73">
        <v>0</v>
      </c>
      <c r="BV8" s="72">
        <v>39173</v>
      </c>
      <c r="BW8" s="72">
        <v>44860</v>
      </c>
      <c r="BX8" s="72">
        <v>37496</v>
      </c>
      <c r="BY8" s="72">
        <v>31888</v>
      </c>
      <c r="BZ8" s="72">
        <v>13314</v>
      </c>
      <c r="CA8" s="70">
        <v>15069</v>
      </c>
      <c r="CB8" s="71" t="s">
        <v>119</v>
      </c>
      <c r="CC8" s="71" t="s">
        <v>119</v>
      </c>
      <c r="CD8" s="71" t="s">
        <v>119</v>
      </c>
      <c r="CE8" s="71" t="s">
        <v>119</v>
      </c>
      <c r="CF8" s="71" t="s">
        <v>119</v>
      </c>
      <c r="CG8" s="71" t="s">
        <v>119</v>
      </c>
      <c r="CH8" s="71" t="s">
        <v>119</v>
      </c>
      <c r="CI8" s="71" t="s">
        <v>119</v>
      </c>
      <c r="CJ8" s="71" t="s">
        <v>119</v>
      </c>
      <c r="CK8" s="71" t="s">
        <v>119</v>
      </c>
      <c r="CL8" s="68" t="s">
        <v>119</v>
      </c>
      <c r="CM8" s="70">
        <v>354765</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328.3</v>
      </c>
      <c r="DF8" s="71">
        <v>254</v>
      </c>
      <c r="DG8" s="71">
        <v>280</v>
      </c>
      <c r="DH8" s="71">
        <v>239.6</v>
      </c>
      <c r="DI8" s="71">
        <v>224.1</v>
      </c>
      <c r="DJ8" s="68">
        <v>120.3</v>
      </c>
      <c r="DK8" s="71">
        <v>204.1</v>
      </c>
      <c r="DL8" s="71">
        <v>198.6</v>
      </c>
      <c r="DM8" s="71">
        <v>209.6</v>
      </c>
      <c r="DN8" s="71">
        <v>193.2</v>
      </c>
      <c r="DO8" s="71">
        <v>204.1</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2019-02-22T04:10:03Z</cp:lastPrinted>
  <dcterms:created xsi:type="dcterms:W3CDTF">2018-12-07T10:31:15Z</dcterms:created>
  <dcterms:modified xsi:type="dcterms:W3CDTF">2019-02-22T05:17:56Z</dcterms:modified>
  <cp:category/>
</cp:coreProperties>
</file>