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1_水道\"/>
    </mc:Choice>
  </mc:AlternateContent>
  <workbookProtection workbookAlgorithmName="SHA-512" workbookHashValue="tXw9Hya5Iu2B+lasGeRJKtft7Xqi6PR33ZoGQkP7y8TPXhS6Z2jNLqMJuUln6m8mcSuTdcGv72AV9QsduekXdQ==" workbookSaltValue="qnjpeWpQDTy/tlwTHCKGr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<sst xmlns="http://schemas.openxmlformats.org/spreadsheetml/2006/main" count="232" uniqueCount="119">
  <si>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</si>
  <si>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</si>
  <si>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</si>
  <si>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</si>
  <si>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</si>
  <si>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</si>
  <si>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</si>
  <si>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</si>
  <si>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</si>
  <si>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</si>
  <si>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</si>
  <si>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</si>
  <si>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</si>
  <si>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</si>
  <si>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</si>
  <si>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</si>
  <si>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</si>
  <si>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</si>
  <si>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</si>
  <si>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</si>
  <si>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</si>
  <si>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</si>
  <si>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</si>
  <si>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</si>
  <si>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</si>
  <si>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</si>
  <si>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</si>
  <si>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</si>
  <si>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</si>
  <si>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</si>
  <si>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</si>
  <si>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</si>
  <si>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</si>
  <si>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</si>
  <si>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</si>
  <si>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</si>
  <si>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</si>
  <si>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</si>
  <si>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</si>
  <si>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</si>
  <si>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</si>
  <si>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</si>
  <si>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</si>
  <si>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</si>
  <si>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</si>
  <si>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</si>
  <si>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</si>
  <si>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</si>
  <si>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</si>
  <si>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</si>
  <si>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</si>
  <si>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</si>
  <si>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</si>
  <si>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</si>
  <si>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</si>
  <si>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</si>
  <si>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</si>
  <si>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</si>
  <si>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</si>
  <si>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</si>
  <si>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</si>
  <si>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</si>
  <si>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</si>
  <si>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</si>
  <si>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</si>
  <si>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</si>
  <si>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</si>
  <si>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</si>
  <si>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</si>
  <si>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</si>
  <si>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</si>
  <si>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</si>
  <si>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</si>
  <si>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</si>
  <si>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</si>
  <si>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</si>
  <si>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</si>
  <si>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</si>
  <si>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</si>
  <si>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</si>
  <si>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</si>
  <si>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</si>
  <si>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</si>
  <si>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</si>
  <si>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</si>
  <si>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</si>
  <si>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</si>
  <si>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</si>
  <si>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</si>
  <si>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</si>
  <si>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</si>
  <si>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</si>
  <si>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</si>
  <si>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</si>
  <si>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</si>
  <si>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</si>
  <si>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</si>
  <si>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</si>
  <si>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</si>
  <si>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</si>
  <si>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</si>
  <si>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</si>
  <si>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</si>
  <si>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</si>
  <si>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</si>
  <si>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</si>
  <si>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</si>
  <si>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</si>
  <si>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</si>
  <si>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</si>
  <si>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</si>
  <si>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</si>
  <si>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</si>
  <si>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</si>
  <si>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</si>
  <si>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</si>
  <si>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本市では、合併により増加した施設の統廃合と効率的な管網整備を目的として、水道事業基本計画を策定し計画的な施設整備に努めています。
　①有形固定資産減価償却率、②管路経年化率は上昇傾向にあり、ダウンサイジングや長寿命化など、投資の合理化に取り組む必要があると考えています。
　③管路更新率は、基幹管路などを中心に老朽管の更新とあわせ耐震化を積極的に進め、類似団体平均値と比較し、高い値となっています。今後も計画的に更新を行い安定供給の確保に努めます。</t>
    <rPh sb="27" eb="29">
      <t>ロウキュウ</t>
    </rPh>
    <rPh sb="29" eb="31">
      <t>シセツ</t>
    </rPh>
    <rPh sb="32" eb="34">
      <t>ゾウカ</t>
    </rPh>
    <rPh sb="35" eb="37">
      <t>タイシン</t>
    </rPh>
    <rPh sb="43" eb="45">
      <t>キノウ</t>
    </rPh>
    <rPh sb="45" eb="47">
      <t>キョウカ</t>
    </rPh>
    <rPh sb="49" eb="52">
      <t>ケイカクテキ</t>
    </rPh>
    <rPh sb="53" eb="55">
      <t>シセツ</t>
    </rPh>
    <rPh sb="55" eb="57">
      <t>セイビ</t>
    </rPh>
    <rPh sb="61" eb="63">
      <t>シキン</t>
    </rPh>
    <rPh sb="107" eb="111">
      <t>チョウジュミョウカ</t>
    </rPh>
    <rPh sb="141" eb="143">
      <t>シュウエキ</t>
    </rPh>
    <rPh sb="148" eb="150">
      <t>キカン</t>
    </rPh>
    <rPh sb="150" eb="152">
      <t>カンロ</t>
    </rPh>
    <rPh sb="155" eb="157">
      <t>チュウシン</t>
    </rPh>
    <rPh sb="158" eb="160">
      <t>ロウキュウ</t>
    </rPh>
    <rPh sb="160" eb="161">
      <t>カン</t>
    </rPh>
    <rPh sb="162" eb="164">
      <t>コウシン</t>
    </rPh>
    <rPh sb="168" eb="171">
      <t>タイシンカ</t>
    </rPh>
    <rPh sb="172" eb="175">
      <t>セッキョクテキ</t>
    </rPh>
    <rPh sb="176" eb="177">
      <t>スス</t>
    </rPh>
    <rPh sb="179" eb="181">
      <t>ジンコウ</t>
    </rPh>
    <rPh sb="183" eb="185">
      <t>ヘイキン</t>
    </rPh>
    <rPh sb="185" eb="186">
      <t>チ</t>
    </rPh>
    <rPh sb="188" eb="190">
      <t>ゲンショウ</t>
    </rPh>
    <rPh sb="196" eb="198">
      <t>ヨソウ</t>
    </rPh>
    <rPh sb="202" eb="204">
      <t>コンゴ</t>
    </rPh>
    <rPh sb="205" eb="208">
      <t>ケイカクテキ</t>
    </rPh>
    <rPh sb="209" eb="211">
      <t>コウシン</t>
    </rPh>
    <rPh sb="212" eb="213">
      <t>オコナ</t>
    </rPh>
    <rPh sb="214" eb="216">
      <t>アンテイ</t>
    </rPh>
    <rPh sb="216" eb="218">
      <t>キョウキュウ</t>
    </rPh>
    <rPh sb="219" eb="221">
      <t>カクホ</t>
    </rPh>
    <rPh sb="222" eb="223">
      <t>ツト</t>
    </rPh>
    <phoneticPr fontId="4"/>
  </si>
  <si>
    <t>　平成29年度の経営状況は、前年度比較において大幅な変化は見られず、類似団体平均との比較では概ね良好な状態を維持する結果となりました。
　①経常収支比率は、ほぼ前年度並みとなり、類似団体平均をわずかに上回る値で安定的に推移しています。主収入である水道料金が横ばいで推移していることが主な要因となっています。
　③流動比率は、類似団体平均値を下回っており、前年度比較においても若干の低下が見られるため、財源の確保に向けたさらなる効率化、経営の健全化を図っていく必要があると考えています。
　④企業債残高対給水収益比率は、類似団体平均値を大幅に下回りながら、企業債の償還も進み、順調に推移しています。
　⑤料金回収率、⑥給水原価は、有収水量、期間損益の状況に大きな変化は見られず、安定的に推移しています。
　⑦施設利用率は、類似団体平均値よりも良好な値で安定して推移しており、施設が効率的に運用されていると言えます。
　⑧有収率は、有収水量が前年度とほぼ同量であったのに対し、配水量が増加したことにより、前年度と比較して値が低下しています。今後も継続して漏水調査を実施し、老朽管の更新とあわせ、配水の効率性の向上に努めます。</t>
    <rPh sb="17" eb="19">
      <t>ヒカク</t>
    </rPh>
    <rPh sb="23" eb="25">
      <t>オオハバ</t>
    </rPh>
    <rPh sb="26" eb="28">
      <t>ヘンカ</t>
    </rPh>
    <rPh sb="29" eb="30">
      <t>ミ</t>
    </rPh>
    <rPh sb="38" eb="40">
      <t>ヘイキン</t>
    </rPh>
    <rPh sb="58" eb="60">
      <t>ケッカ</t>
    </rPh>
    <rPh sb="71" eb="73">
      <t>ケイジョウ</t>
    </rPh>
    <rPh sb="73" eb="75">
      <t>シュウシ</t>
    </rPh>
    <rPh sb="75" eb="77">
      <t>ヒリツ</t>
    </rPh>
    <rPh sb="81" eb="84">
      <t>ゼンネンド</t>
    </rPh>
    <rPh sb="84" eb="85">
      <t>ナ</t>
    </rPh>
    <rPh sb="90" eb="92">
      <t>ルイジ</t>
    </rPh>
    <rPh sb="92" eb="94">
      <t>ダンタイ</t>
    </rPh>
    <rPh sb="94" eb="96">
      <t>ヘイキン</t>
    </rPh>
    <rPh sb="101" eb="103">
      <t>ウワマワ</t>
    </rPh>
    <rPh sb="104" eb="105">
      <t>アタイ</t>
    </rPh>
    <rPh sb="106" eb="109">
      <t>アンテイテキ</t>
    </rPh>
    <rPh sb="110" eb="112">
      <t>スイイ</t>
    </rPh>
    <rPh sb="118" eb="119">
      <t>シュ</t>
    </rPh>
    <rPh sb="119" eb="121">
      <t>シュウニュウ</t>
    </rPh>
    <rPh sb="124" eb="126">
      <t>スイドウ</t>
    </rPh>
    <rPh sb="126" eb="128">
      <t>リョウキン</t>
    </rPh>
    <rPh sb="129" eb="130">
      <t>ヨコ</t>
    </rPh>
    <rPh sb="133" eb="135">
      <t>スイイ</t>
    </rPh>
    <rPh sb="142" eb="143">
      <t>オモ</t>
    </rPh>
    <rPh sb="144" eb="146">
      <t>ヨウイン</t>
    </rPh>
    <rPh sb="157" eb="159">
      <t>リュウドウ</t>
    </rPh>
    <rPh sb="167" eb="169">
      <t>ヘイキン</t>
    </rPh>
    <rPh sb="188" eb="190">
      <t>ジャッカン</t>
    </rPh>
    <rPh sb="194" eb="195">
      <t>ミ</t>
    </rPh>
    <rPh sb="218" eb="220">
      <t>ケイエイ</t>
    </rPh>
    <rPh sb="221" eb="224">
      <t>ケンゼンカ</t>
    </rPh>
    <rPh sb="268" eb="270">
      <t>オオハバ</t>
    </rPh>
    <rPh sb="271" eb="273">
      <t>シタマワ</t>
    </rPh>
    <rPh sb="278" eb="280">
      <t>キギョウ</t>
    </rPh>
    <rPh sb="280" eb="281">
      <t>サイ</t>
    </rPh>
    <rPh sb="282" eb="284">
      <t>ショウカン</t>
    </rPh>
    <rPh sb="285" eb="286">
      <t>スス</t>
    </rPh>
    <rPh sb="302" eb="304">
      <t>リョウキン</t>
    </rPh>
    <rPh sb="304" eb="306">
      <t>カイシュウ</t>
    </rPh>
    <rPh sb="306" eb="307">
      <t>リツ</t>
    </rPh>
    <rPh sb="309" eb="311">
      <t>キュウスイ</t>
    </rPh>
    <rPh sb="311" eb="313">
      <t>ゲンカ</t>
    </rPh>
    <rPh sb="315" eb="317">
      <t>ユウシュウ</t>
    </rPh>
    <rPh sb="317" eb="319">
      <t>スイリョウ</t>
    </rPh>
    <rPh sb="320" eb="322">
      <t>キカン</t>
    </rPh>
    <rPh sb="322" eb="324">
      <t>ソンエキ</t>
    </rPh>
    <rPh sb="325" eb="327">
      <t>ジョウキョウ</t>
    </rPh>
    <rPh sb="328" eb="329">
      <t>オオ</t>
    </rPh>
    <rPh sb="331" eb="333">
      <t>ヘンカ</t>
    </rPh>
    <rPh sb="334" eb="335">
      <t>ミ</t>
    </rPh>
    <rPh sb="339" eb="342">
      <t>アンテイテキ</t>
    </rPh>
    <rPh sb="343" eb="345">
      <t>スイイ</t>
    </rPh>
    <rPh sb="354" eb="356">
      <t>シセツ</t>
    </rPh>
    <rPh sb="356" eb="358">
      <t>リヨウ</t>
    </rPh>
    <rPh sb="358" eb="359">
      <t>リツ</t>
    </rPh>
    <rPh sb="361" eb="363">
      <t>ルイジ</t>
    </rPh>
    <rPh sb="363" eb="365">
      <t>ダンタイ</t>
    </rPh>
    <rPh sb="365" eb="367">
      <t>ヘイキン</t>
    </rPh>
    <rPh sb="367" eb="368">
      <t>チ</t>
    </rPh>
    <rPh sb="371" eb="373">
      <t>リョウコウ</t>
    </rPh>
    <rPh sb="374" eb="375">
      <t>アタイ</t>
    </rPh>
    <rPh sb="376" eb="378">
      <t>アンテイ</t>
    </rPh>
    <rPh sb="380" eb="382">
      <t>スイイ</t>
    </rPh>
    <rPh sb="387" eb="389">
      <t>シセツ</t>
    </rPh>
    <rPh sb="390" eb="393">
      <t>コウリツテキ</t>
    </rPh>
    <rPh sb="394" eb="396">
      <t>ウンヨウ</t>
    </rPh>
    <rPh sb="402" eb="403">
      <t>イ</t>
    </rPh>
    <rPh sb="415" eb="417">
      <t>ユウシュウ</t>
    </rPh>
    <rPh sb="417" eb="419">
      <t>スイリョウ</t>
    </rPh>
    <rPh sb="420" eb="423">
      <t>ゼンネンド</t>
    </rPh>
    <rPh sb="426" eb="428">
      <t>ドウリョウ</t>
    </rPh>
    <rPh sb="434" eb="435">
      <t>タイ</t>
    </rPh>
    <rPh sb="437" eb="439">
      <t>ハイスイ</t>
    </rPh>
    <rPh sb="439" eb="440">
      <t>リョウ</t>
    </rPh>
    <rPh sb="441" eb="443">
      <t>ゾウカ</t>
    </rPh>
    <rPh sb="451" eb="454">
      <t>ゼンネンド</t>
    </rPh>
    <rPh sb="455" eb="457">
      <t>ヒカク</t>
    </rPh>
    <rPh sb="459" eb="460">
      <t>アタイ</t>
    </rPh>
    <rPh sb="469" eb="471">
      <t>コンゴ</t>
    </rPh>
    <rPh sb="472" eb="474">
      <t>ケイゾク</t>
    </rPh>
    <rPh sb="476" eb="478">
      <t>ロウスイ</t>
    </rPh>
    <rPh sb="478" eb="480">
      <t>チョウサ</t>
    </rPh>
    <rPh sb="485" eb="487">
      <t>ロウキュウ</t>
    </rPh>
    <rPh sb="487" eb="488">
      <t>カン</t>
    </rPh>
    <rPh sb="489" eb="491">
      <t>コウシン</t>
    </rPh>
    <rPh sb="496" eb="498">
      <t>ハイスイ</t>
    </rPh>
    <rPh sb="499" eb="502">
      <t>コウリツセイ</t>
    </rPh>
    <rPh sb="503" eb="505">
      <t>コウジョウ</t>
    </rPh>
    <rPh sb="506" eb="507">
      <t>ツト</t>
    </rPh>
    <phoneticPr fontId="4"/>
  </si>
  <si>
    <t>　本市では、水道事業基本計画の見直しとあわせ、増加する更新需要に向けた財源の確保など、将来見込まれる厳しい経営環境に対応するため、平成30年6月に中長期的な経営の基本計画である水道事業経営戦略を策定しました。
　経営戦略の計画期間は平成30年度からの10年間で、平成34年度（2022年度）に計画期間前半の進捗などを踏まえ、見直しを予定しています。
　今後は経営戦略に基づき、経営基盤の強化を図るとともに投資の合理化を推進し、将来にわたる安定的な事業運営に努めていきます。</t>
    <rPh sb="23" eb="25">
      <t>ゾウカ</t>
    </rPh>
    <rPh sb="27" eb="29">
      <t>コウシン</t>
    </rPh>
    <rPh sb="29" eb="31">
      <t>ジュヨウ</t>
    </rPh>
    <rPh sb="32" eb="33">
      <t>ム</t>
    </rPh>
    <rPh sb="35" eb="37">
      <t>ザイゲン</t>
    </rPh>
    <rPh sb="38" eb="40">
      <t>カクホ</t>
    </rPh>
    <rPh sb="43" eb="45">
      <t>ショウライ</t>
    </rPh>
    <rPh sb="106" eb="108">
      <t>ケイエイ</t>
    </rPh>
    <rPh sb="108" eb="110">
      <t>センリャク</t>
    </rPh>
    <rPh sb="111" eb="113">
      <t>ケイカク</t>
    </rPh>
    <rPh sb="113" eb="115">
      <t>キカン</t>
    </rPh>
    <rPh sb="116" eb="118">
      <t>ヘイセイ</t>
    </rPh>
    <rPh sb="120" eb="122">
      <t>ネンド</t>
    </rPh>
    <rPh sb="127" eb="129">
      <t>ネンカン</t>
    </rPh>
    <rPh sb="131" eb="133">
      <t>ヘイセイ</t>
    </rPh>
    <rPh sb="135" eb="137">
      <t>ネンド</t>
    </rPh>
    <rPh sb="142" eb="144">
      <t>ネンド</t>
    </rPh>
    <rPh sb="146" eb="148">
      <t>ケイカク</t>
    </rPh>
    <rPh sb="148" eb="150">
      <t>キカン</t>
    </rPh>
    <rPh sb="150" eb="152">
      <t>ゼンハン</t>
    </rPh>
    <rPh sb="153" eb="155">
      <t>シンチョク</t>
    </rPh>
    <rPh sb="158" eb="159">
      <t>フ</t>
    </rPh>
    <rPh sb="162" eb="164">
      <t>ミナオ</t>
    </rPh>
    <rPh sb="166" eb="168">
      <t>ヨテイ</t>
    </rPh>
    <rPh sb="184" eb="18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</si>
</sst>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1.1399999999999999</c:v>
                </c:pt>
                <c:pt idx="1">
                  <c:v>1.67</c:v>
                </c:pt>
                <c:pt idx="2">
                  <c:v>1.45</c:v>
                </c:pt>
                <c:pt idx="3">
                  <c:v>1.25</c:v>
                </c:pt>
                <c:pt idx="4">
                  <c:v>1.19</c:v>
                </c:pt>
              </c:numCache>
            </c:numRef>
          </c:val>
          <c:extLst>
            <c:ext xmlns:c16="http://schemas.microsoft.com/office/drawing/2014/chart" uri="{C3380CC4-5D6E-409C-BE32-E72D297353CC}">
              <c16:uniqueId val="{00000000-EF36-4313-85F2-4239B96270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EF36-4313-85F2-4239B96270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67.25</c:v>
                </c:pt>
                <c:pt idx="1">
                  <c:v>66.540000000000006</c:v>
                </c:pt>
                <c:pt idx="2">
                  <c:v>66.08</c:v>
                </c:pt>
                <c:pt idx="3">
                  <c:v>66.709999999999994</c:v>
                </c:pt>
                <c:pt idx="4">
                  <c:v>66.84</c:v>
                </c:pt>
              </c:numCache>
            </c:numRef>
          </c:val>
          <c:extLst>
            <c:ext xmlns:c16="http://schemas.microsoft.com/office/drawing/2014/chart" uri="{C3380CC4-5D6E-409C-BE32-E72D297353CC}">
              <c16:uniqueId val="{00000000-FEFB-45E3-9BE7-55913995F4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FEFB-45E3-9BE7-55913995F4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92.84</c:v>
                </c:pt>
                <c:pt idx="1">
                  <c:v>92.84</c:v>
                </c:pt>
                <c:pt idx="2">
                  <c:v>92.66</c:v>
                </c:pt>
                <c:pt idx="3">
                  <c:v>93.01</c:v>
                </c:pt>
                <c:pt idx="4">
                  <c:v>92.84</c:v>
                </c:pt>
              </c:numCache>
            </c:numRef>
          </c:val>
          <c:extLst>
            <c:ext xmlns:c16="http://schemas.microsoft.com/office/drawing/2014/chart" uri="{C3380CC4-5D6E-409C-BE32-E72D297353CC}">
              <c16:uniqueId val="{00000000-790B-4C02-BECF-D5921533B8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790B-4C02-BECF-D5921533B8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104.32</c:v>
                </c:pt>
                <c:pt idx="1">
                  <c:v>117.43</c:v>
                </c:pt>
                <c:pt idx="2">
                  <c:v>115.35</c:v>
                </c:pt>
                <c:pt idx="3">
                  <c:v>116.31</c:v>
                </c:pt>
                <c:pt idx="4">
                  <c:v>116.35</c:v>
                </c:pt>
              </c:numCache>
            </c:numRef>
          </c:val>
          <c:extLst>
            <c:ext xmlns:c16="http://schemas.microsoft.com/office/drawing/2014/chart" uri="{C3380CC4-5D6E-409C-BE32-E72D297353CC}">
              <c16:uniqueId val="{00000000-3980-487C-B59B-AE20D20EF7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3980-487C-B59B-AE20D20EF7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43.79</c:v>
                </c:pt>
                <c:pt idx="1">
                  <c:v>44.16</c:v>
                </c:pt>
                <c:pt idx="2">
                  <c:v>44.58</c:v>
                </c:pt>
                <c:pt idx="3">
                  <c:v>45.43</c:v>
                </c:pt>
                <c:pt idx="4">
                  <c:v>45.92</c:v>
                </c:pt>
              </c:numCache>
            </c:numRef>
          </c:val>
          <c:extLst>
            <c:ext xmlns:c16="http://schemas.microsoft.com/office/drawing/2014/chart" uri="{C3380CC4-5D6E-409C-BE32-E72D297353CC}">
              <c16:uniqueId val="{00000000-55FC-4F1F-9D3A-5740A483AC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55FC-4F1F-9D3A-5740A483AC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12.92</c:v>
                </c:pt>
                <c:pt idx="1">
                  <c:v>14.82</c:v>
                </c:pt>
                <c:pt idx="2">
                  <c:v>16.41</c:v>
                </c:pt>
                <c:pt idx="3">
                  <c:v>16.670000000000002</c:v>
                </c:pt>
                <c:pt idx="4">
                  <c:v>17.53</c:v>
                </c:pt>
              </c:numCache>
            </c:numRef>
          </c:val>
          <c:extLst>
            <c:ext xmlns:c16="http://schemas.microsoft.com/office/drawing/2014/chart" uri="{C3380CC4-5D6E-409C-BE32-E72D297353CC}">
              <c16:uniqueId val="{00000000-938D-4132-986A-6F181AFF99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938D-4132-986A-6F181AFF99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8-433B-809B-74D2C2BA21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38-433B-809B-74D2C2BA21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791.21</c:v>
                </c:pt>
                <c:pt idx="1">
                  <c:v>373.57</c:v>
                </c:pt>
                <c:pt idx="2">
                  <c:v>298</c:v>
                </c:pt>
                <c:pt idx="3">
                  <c:v>290.44</c:v>
                </c:pt>
                <c:pt idx="4">
                  <c:v>286.25</c:v>
                </c:pt>
              </c:numCache>
            </c:numRef>
          </c:val>
          <c:extLst>
            <c:ext xmlns:c16="http://schemas.microsoft.com/office/drawing/2014/chart" uri="{C3380CC4-5D6E-409C-BE32-E72D297353CC}">
              <c16:uniqueId val="{00000000-C0C7-499D-8503-1173D60A00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C0C7-499D-8503-1173D60A00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122.93</c:v>
                </c:pt>
                <c:pt idx="1">
                  <c:v>116.32</c:v>
                </c:pt>
                <c:pt idx="2">
                  <c:v>108.94</c:v>
                </c:pt>
                <c:pt idx="3">
                  <c:v>99.44</c:v>
                </c:pt>
                <c:pt idx="4">
                  <c:v>94.18</c:v>
                </c:pt>
              </c:numCache>
            </c:numRef>
          </c:val>
          <c:extLst>
            <c:ext xmlns:c16="http://schemas.microsoft.com/office/drawing/2014/chart" uri="{C3380CC4-5D6E-409C-BE32-E72D297353CC}">
              <c16:uniqueId val="{00000000-5F59-4B11-AE9A-336D1C3D34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5F59-4B11-AE9A-336D1C3D34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100.79</c:v>
                </c:pt>
                <c:pt idx="1">
                  <c:v>115.58</c:v>
                </c:pt>
                <c:pt idx="2">
                  <c:v>112.76</c:v>
                </c:pt>
                <c:pt idx="3">
                  <c:v>114.06</c:v>
                </c:pt>
                <c:pt idx="4">
                  <c:v>113.95</c:v>
                </c:pt>
              </c:numCache>
            </c:numRef>
          </c:val>
          <c:extLst>
            <c:ext xmlns:c16="http://schemas.microsoft.com/office/drawing/2014/chart" uri="{C3380CC4-5D6E-409C-BE32-E72D297353CC}">
              <c16:uniqueId val="{00000000-2941-43FF-A14C-4564619D9C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2941-43FF-A14C-4564619D9C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147.06</c:v>
                </c:pt>
                <c:pt idx="1">
                  <c:v>128.26</c:v>
                </c:pt>
                <c:pt idx="2">
                  <c:v>131.44999999999999</c:v>
                </c:pt>
                <c:pt idx="3">
                  <c:v>130.1</c:v>
                </c:pt>
                <c:pt idx="4">
                  <c:v>130.16999999999999</c:v>
                </c:pt>
              </c:numCache>
            </c:numRef>
          </c:val>
          <c:extLst>
            <c:ext xmlns:c16="http://schemas.microsoft.com/office/drawing/2014/chart" uri="{C3380CC4-5D6E-409C-BE32-E72D297353CC}">
              <c16:uniqueId val="{00000000-01B4-4057-9454-EBDFFF3724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01B4-4057-9454-EBDFFF3724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豊川市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186009</v>
      </c>
      <c r="AM8" s="73"/>
      <c r="AN8" s="73"/>
      <c r="AO8" s="73"/>
      <c r="AP8" s="73"/>
      <c r="AQ8" s="73"/>
      <c r="AR8" s="73"/>
      <c r="AS8" s="73"/>
      <c r="AT8" s="69">
        <f>データ!$S$6</f>
        <v>161.13999999999999</v>
      </c>
      <c r="AU8" s="70"/>
      <c r="AV8" s="70"/>
      <c r="AW8" s="70"/>
      <c r="AX8" s="70"/>
      <c r="AY8" s="70"/>
      <c r="AZ8" s="70"/>
      <c r="BA8" s="70"/>
      <c r="BB8" s="72">
        <f>データ!$T$6</f>
        <v>1154.33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86.87</v>
      </c>
      <c r="J10" s="70"/>
      <c r="K10" s="70"/>
      <c r="L10" s="70"/>
      <c r="M10" s="70"/>
      <c r="N10" s="70"/>
      <c r="O10" s="71"/>
      <c r="P10" s="72">
        <f>データ!$P$6</f>
        <v>99.81</v>
      </c>
      <c r="Q10" s="72"/>
      <c r="R10" s="72"/>
      <c r="S10" s="72"/>
      <c r="T10" s="72"/>
      <c r="U10" s="72"/>
      <c r="V10" s="72"/>
      <c r="W10" s="73">
        <f>データ!$Q$6</f>
        <v>2160</v>
      </c>
      <c r="X10" s="73"/>
      <c r="Y10" s="73"/>
      <c r="Z10" s="73"/>
      <c r="AA10" s="73"/>
      <c r="AB10" s="73"/>
      <c r="AC10" s="73"/>
      <c r="AD10" s="2"/>
      <c r="AE10" s="2"/>
      <c r="AF10" s="2"/>
      <c r="AG10" s="2"/>
      <c r="AH10" s="4"/>
      <c r="AI10" s="4"/>
      <c r="AJ10" s="4"/>
      <c r="AK10" s="4"/>
      <c r="AL10" s="73">
        <f>データ!$U$6</f>
        <v>185532</v>
      </c>
      <c r="AM10" s="73"/>
      <c r="AN10" s="73"/>
      <c r="AO10" s="73"/>
      <c r="AP10" s="73"/>
      <c r="AQ10" s="73"/>
      <c r="AR10" s="73"/>
      <c r="AS10" s="73"/>
      <c r="AT10" s="69">
        <f>データ!$V$6</f>
        <v>113.69</v>
      </c>
      <c r="AU10" s="70"/>
      <c r="AV10" s="70"/>
      <c r="AW10" s="70"/>
      <c r="AX10" s="70"/>
      <c r="AY10" s="70"/>
      <c r="AZ10" s="70"/>
      <c r="BA10" s="70"/>
      <c r="BB10" s="72">
        <f>データ!$W$6</f>
        <v>1631.91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gUpTIltt7a1msbMyXsIeqkkB7wdLEu4gcm64Jqwoa6RXGfScp56pyTbfm814OKd6xjEQxk68pyEFp5BDuo3RQ==" saltValue="jrgpVDzDSpwRmqQNLDlj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232076</v>
      </c>
      <c r="D6" s="33">
        <f t="shared" si="3"/>
        <v>46</v>
      </c>
      <c r="E6" s="33">
        <f t="shared" si="3"/>
        <v>1</v>
      </c>
      <c r="F6" s="33">
        <f t="shared" si="3"/>
        <v>0</v>
      </c>
      <c r="G6" s="33">
        <f t="shared" si="3"/>
        <v>1</v>
      </c>
      <c r="H6" s="33" t="str">
        <f t="shared" si="3"/>
        <v>愛知県　豊川市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86.87</v>
      </c>
      <c r="P6" s="34">
        <f t="shared" si="3"/>
        <v>99.81</v>
      </c>
      <c r="Q6" s="34">
        <f t="shared" si="3"/>
        <v>2160</v>
      </c>
      <c r="R6" s="34">
        <f t="shared" si="3"/>
        <v>186009</v>
      </c>
      <c r="S6" s="34">
        <f t="shared" si="3"/>
        <v>161.13999999999999</v>
      </c>
      <c r="T6" s="34">
        <f t="shared" si="3"/>
        <v>1154.33</v>
      </c>
      <c r="U6" s="34">
        <f t="shared" si="3"/>
        <v>185532</v>
      </c>
      <c r="V6" s="34">
        <f t="shared" si="3"/>
        <v>113.69</v>
      </c>
      <c r="W6" s="34">
        <f t="shared" si="3"/>
        <v>1631.91</v>
      </c>
      <c r="X6" s="35">
        <f>IF(X7="",NA(),X7)</f>
        <v>104.32</v>
      </c>
      <c r="Y6" s="35">
        <f t="shared" ref="Y6:AG6" si="4">IF(Y7="",NA(),Y7)</f>
        <v>117.43</v>
      </c>
      <c r="Z6" s="35">
        <f t="shared" si="4"/>
        <v>115.35</v>
      </c>
      <c r="AA6" s="35">
        <f t="shared" si="4"/>
        <v>116.31</v>
      </c>
      <c r="AB6" s="35">
        <f t="shared" si="4"/>
        <v>116.35</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791.21</v>
      </c>
      <c r="AU6" s="35">
        <f t="shared" ref="AU6:BC6" si="6">IF(AU7="",NA(),AU7)</f>
        <v>373.57</v>
      </c>
      <c r="AV6" s="35">
        <f t="shared" si="6"/>
        <v>298</v>
      </c>
      <c r="AW6" s="35">
        <f t="shared" si="6"/>
        <v>290.44</v>
      </c>
      <c r="AX6" s="35">
        <f t="shared" si="6"/>
        <v>286.25</v>
      </c>
      <c r="AY6" s="35">
        <f t="shared" si="6"/>
        <v>628.34</v>
      </c>
      <c r="AZ6" s="35">
        <f t="shared" si="6"/>
        <v>289.8</v>
      </c>
      <c r="BA6" s="35">
        <f t="shared" si="6"/>
        <v>299.44</v>
      </c>
      <c r="BB6" s="35">
        <f t="shared" si="6"/>
        <v>311.99</v>
      </c>
      <c r="BC6" s="35">
        <f t="shared" si="6"/>
        <v>307.83</v>
      </c>
      <c r="BD6" s="34" t="str">
        <f>IF(BD7="","",IF(BD7="-","【-】","【"&amp;SUBSTITUTE(TEXT(BD7,"#,##0.00"),"-","△")&amp;"】"))</f>
        <v>【264.34】</v>
      </c>
      <c r="BE6" s="35">
        <f>IF(BE7="",NA(),BE7)</f>
        <v>122.93</v>
      </c>
      <c r="BF6" s="35">
        <f t="shared" ref="BF6:BN6" si="7">IF(BF7="",NA(),BF7)</f>
        <v>116.32</v>
      </c>
      <c r="BG6" s="35">
        <f t="shared" si="7"/>
        <v>108.94</v>
      </c>
      <c r="BH6" s="35">
        <f t="shared" si="7"/>
        <v>99.44</v>
      </c>
      <c r="BI6" s="35">
        <f t="shared" si="7"/>
        <v>94.18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100.79</v>
      </c>
      <c r="BQ6" s="35">
        <f t="shared" ref="BQ6:BY6" si="8">IF(BQ7="",NA(),BQ7)</f>
        <v>115.58</v>
      </c>
      <c r="BR6" s="35">
        <f t="shared" si="8"/>
        <v>112.76</v>
      </c>
      <c r="BS6" s="35">
        <f t="shared" si="8"/>
        <v>114.06</v>
      </c>
      <c r="BT6" s="35">
        <f t="shared" si="8"/>
        <v>113.95</v>
      </c>
      <c r="BU6" s="35">
        <f t="shared" si="8"/>
        <v>99.89</v>
      </c>
      <c r="BV6" s="35">
        <f t="shared" si="8"/>
        <v>107.05</v>
      </c>
      <c r="BW6" s="35">
        <f t="shared" si="8"/>
        <v>106.4</v>
      </c>
      <c r="BX6" s="35">
        <f t="shared" si="8"/>
        <v>107.61</v>
      </c>
      <c r="BY6" s="35">
        <f t="shared" si="8"/>
        <v>106.02</v>
      </c>
      <c r="BZ6" s="34" t="str">
        <f>IF(BZ7="","",IF(BZ7="-","【-】","【"&amp;SUBSTITUTE(TEXT(BZ7,"#,##0.00"),"-","△")&amp;"】"))</f>
        <v>【104.36】</v>
      </c>
      <c r="CA6" s="35">
        <f>IF(CA7="",NA(),CA7)</f>
        <v>147.06</v>
      </c>
      <c r="CB6" s="35">
        <f t="shared" ref="CB6:CJ6" si="9">IF(CB7="",NA(),CB7)</f>
        <v>128.26</v>
      </c>
      <c r="CC6" s="35">
        <f t="shared" si="9"/>
        <v>131.44999999999999</v>
      </c>
      <c r="CD6" s="35">
        <f t="shared" si="9"/>
        <v>130.1</v>
      </c>
      <c r="CE6" s="35">
        <f t="shared" si="9"/>
        <v>130.16999999999999</v>
      </c>
      <c r="CF6" s="35">
        <f t="shared" si="9"/>
        <v>165.34</v>
      </c>
      <c r="CG6" s="35">
        <f t="shared" si="9"/>
        <v>155.09</v>
      </c>
      <c r="CH6" s="35">
        <f t="shared" si="9"/>
        <v>156.29</v>
      </c>
      <c r="CI6" s="35">
        <f t="shared" si="9"/>
        <v>155.69</v>
      </c>
      <c r="CJ6" s="35">
        <f t="shared" si="9"/>
        <v>158.6</v>
      </c>
      <c r="CK6" s="34" t="str">
        <f>IF(CK7="","",IF(CK7="-","【-】","【"&amp;SUBSTITUTE(TEXT(CK7,"#,##0.00"),"-","△")&amp;"】"))</f>
        <v>【165.71】</v>
      </c>
      <c r="CL6" s="35">
        <f>IF(CL7="",NA(),CL7)</f>
        <v>67.25</v>
      </c>
      <c r="CM6" s="35">
        <f t="shared" ref="CM6:CU6" si="10">IF(CM7="",NA(),CM7)</f>
        <v>66.540000000000006</v>
      </c>
      <c r="CN6" s="35">
        <f t="shared" si="10"/>
        <v>66.08</v>
      </c>
      <c r="CO6" s="35">
        <f t="shared" si="10"/>
        <v>66.709999999999994</v>
      </c>
      <c r="CP6" s="35">
        <f t="shared" si="10"/>
        <v>66.84</v>
      </c>
      <c r="CQ6" s="35">
        <f t="shared" si="10"/>
        <v>62.15</v>
      </c>
      <c r="CR6" s="35">
        <f t="shared" si="10"/>
        <v>61.61</v>
      </c>
      <c r="CS6" s="35">
        <f t="shared" si="10"/>
        <v>62.34</v>
      </c>
      <c r="CT6" s="35">
        <f t="shared" si="10"/>
        <v>62.46</v>
      </c>
      <c r="CU6" s="35">
        <f t="shared" si="10"/>
        <v>62.88</v>
      </c>
      <c r="CV6" s="34" t="str">
        <f>IF(CV7="","",IF(CV7="-","【-】","【"&amp;SUBSTITUTE(TEXT(CV7,"#,##0.00"),"-","△")&amp;"】"))</f>
        <v>【60.41】</v>
      </c>
      <c r="CW6" s="35">
        <f>IF(CW7="",NA(),CW7)</f>
        <v>92.84</v>
      </c>
      <c r="CX6" s="35">
        <f t="shared" ref="CX6:DF6" si="11">IF(CX7="",NA(),CX7)</f>
        <v>92.84</v>
      </c>
      <c r="CY6" s="35">
        <f t="shared" si="11"/>
        <v>92.66</v>
      </c>
      <c r="CZ6" s="35">
        <f t="shared" si="11"/>
        <v>93.01</v>
      </c>
      <c r="DA6" s="35">
        <f t="shared" si="11"/>
        <v>92.84</v>
      </c>
      <c r="DB6" s="35">
        <f t="shared" si="11"/>
        <v>90.64</v>
      </c>
      <c r="DC6" s="35">
        <f t="shared" si="11"/>
        <v>90.23</v>
      </c>
      <c r="DD6" s="35">
        <f t="shared" si="11"/>
        <v>90.15</v>
      </c>
      <c r="DE6" s="35">
        <f t="shared" si="11"/>
        <v>90.62</v>
      </c>
      <c r="DF6" s="35">
        <f t="shared" si="11"/>
        <v>90.13</v>
      </c>
      <c r="DG6" s="34" t="str">
        <f>IF(DG7="","",IF(DG7="-","【-】","【"&amp;SUBSTITUTE(TEXT(DG7,"#,##0.00"),"-","△")&amp;"】"))</f>
        <v>【89.93】</v>
      </c>
      <c r="DH6" s="35">
        <f>IF(DH7="",NA(),DH7)</f>
        <v>43.79</v>
      </c>
      <c r="DI6" s="35">
        <f t="shared" ref="DI6:DQ6" si="12">IF(DI7="",NA(),DI7)</f>
        <v>44.16</v>
      </c>
      <c r="DJ6" s="35">
        <f t="shared" si="12"/>
        <v>44.58</v>
      </c>
      <c r="DK6" s="35">
        <f t="shared" si="12"/>
        <v>45.43</v>
      </c>
      <c r="DL6" s="35">
        <f t="shared" si="12"/>
        <v>45.92</v>
      </c>
      <c r="DM6" s="35">
        <f t="shared" si="12"/>
        <v>43.24</v>
      </c>
      <c r="DN6" s="35">
        <f t="shared" si="12"/>
        <v>46.36</v>
      </c>
      <c r="DO6" s="35">
        <f t="shared" si="12"/>
        <v>47.37</v>
      </c>
      <c r="DP6" s="35">
        <f t="shared" si="12"/>
        <v>48.01</v>
      </c>
      <c r="DQ6" s="35">
        <f t="shared" si="12"/>
        <v>48.01</v>
      </c>
      <c r="DR6" s="34" t="str">
        <f>IF(DR7="","",IF(DR7="-","【-】","【"&amp;SUBSTITUTE(TEXT(DR7,"#,##0.00"),"-","△")&amp;"】"))</f>
        <v>【48.12】</v>
      </c>
      <c r="DS6" s="35">
        <f>IF(DS7="",NA(),DS7)</f>
        <v>12.92</v>
      </c>
      <c r="DT6" s="35">
        <f t="shared" ref="DT6:EB6" si="13">IF(DT7="",NA(),DT7)</f>
        <v>14.82</v>
      </c>
      <c r="DU6" s="35">
        <f t="shared" si="13"/>
        <v>16.41</v>
      </c>
      <c r="DV6" s="35">
        <f t="shared" si="13"/>
        <v>16.670000000000002</v>
      </c>
      <c r="DW6" s="35">
        <f t="shared" si="13"/>
        <v>17.53</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1.1399999999999999</v>
      </c>
      <c r="EE6" s="35">
        <f t="shared" ref="EE6:EM6" si="14">IF(EE7="",NA(),EE7)</f>
        <v>1.67</v>
      </c>
      <c r="EF6" s="35">
        <f t="shared" si="14"/>
        <v>1.45</v>
      </c>
      <c r="EG6" s="35">
        <f t="shared" si="14"/>
        <v>1.25</v>
      </c>
      <c r="EH6" s="35">
        <f t="shared" si="14"/>
        <v>1.19</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232076</v>
      </c>
      <c r="D7" s="37">
        <v>46</v>
      </c>
      <c r="E7" s="37">
        <v>1</v>
      </c>
      <c r="F7" s="37">
        <v>0</v>
      </c>
      <c r="G7" s="37">
        <v>1</v>
      </c>
      <c r="H7" s="37" t="s">
        <v>104</v>
      </c>
      <c r="I7" s="37" t="s">
        <v>105</v>
      </c>
      <c r="J7" s="37" t="s">
        <v>106</v>
      </c>
      <c r="K7" s="37" t="s">
        <v>107</v>
      </c>
      <c r="L7" s="37" t="s">
        <v>108</v>
      </c>
      <c r="M7" s="37" t="s">
        <v>109</v>
      </c>
      <c r="N7" s="38" t="s">
        <v>110</v>
      </c>
      <c r="O7" s="38">
        <v>86.87</v>
      </c>
      <c r="P7" s="38">
        <v>99.81</v>
      </c>
      <c r="Q7" s="38">
        <v>2160</v>
      </c>
      <c r="R7" s="38">
        <v>186009</v>
      </c>
      <c r="S7" s="38">
        <v>161.13999999999999</v>
      </c>
      <c r="T7" s="38">
        <v>1154.33</v>
      </c>
      <c r="U7" s="38">
        <v>185532</v>
      </c>
      <c r="V7" s="38">
        <v>113.69</v>
      </c>
      <c r="W7" s="38">
        <v>1631.91</v>
      </c>
      <c r="X7" s="38">
        <v>104.32</v>
      </c>
      <c r="Y7" s="38">
        <v>117.43</v>
      </c>
      <c r="Z7" s="38">
        <v>115.35</v>
      </c>
      <c r="AA7" s="38">
        <v>116.31</v>
      </c>
      <c r="AB7" s="38">
        <v>116.35</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791.21</v>
      </c>
      <c r="AU7" s="38">
        <v>373.57</v>
      </c>
      <c r="AV7" s="38">
        <v>298</v>
      </c>
      <c r="AW7" s="38">
        <v>290.44</v>
      </c>
      <c r="AX7" s="38">
        <v>286.25</v>
      </c>
      <c r="AY7" s="38">
        <v>628.34</v>
      </c>
      <c r="AZ7" s="38">
        <v>289.8</v>
      </c>
      <c r="BA7" s="38">
        <v>299.44</v>
      </c>
      <c r="BB7" s="38">
        <v>311.99</v>
      </c>
      <c r="BC7" s="38">
        <v>307.83</v>
      </c>
      <c r="BD7" s="38">
        <v>264.33999999999997</v>
      </c>
      <c r="BE7" s="38">
        <v>122.93</v>
      </c>
      <c r="BF7" s="38">
        <v>116.32</v>
      </c>
      <c r="BG7" s="38">
        <v>108.94</v>
      </c>
      <c r="BH7" s="38">
        <v>99.44</v>
      </c>
      <c r="BI7" s="38">
        <v>94.18</v>
      </c>
      <c r="BJ7" s="38">
        <v>297.13</v>
      </c>
      <c r="BK7" s="38">
        <v>301.99</v>
      </c>
      <c r="BL7" s="38">
        <v>298.08999999999997</v>
      </c>
      <c r="BM7" s="38">
        <v>291.77999999999997</v>
      </c>
      <c r="BN7" s="38">
        <v>295.44</v>
      </c>
      <c r="BO7" s="38">
        <v>274.27</v>
      </c>
      <c r="BP7" s="38">
        <v>100.79</v>
      </c>
      <c r="BQ7" s="38">
        <v>115.58</v>
      </c>
      <c r="BR7" s="38">
        <v>112.76</v>
      </c>
      <c r="BS7" s="38">
        <v>114.06</v>
      </c>
      <c r="BT7" s="38">
        <v>113.95</v>
      </c>
      <c r="BU7" s="38">
        <v>99.89</v>
      </c>
      <c r="BV7" s="38">
        <v>107.05</v>
      </c>
      <c r="BW7" s="38">
        <v>106.4</v>
      </c>
      <c r="BX7" s="38">
        <v>107.61</v>
      </c>
      <c r="BY7" s="38">
        <v>106.02</v>
      </c>
      <c r="BZ7" s="38">
        <v>104.36</v>
      </c>
      <c r="CA7" s="38">
        <v>147.06</v>
      </c>
      <c r="CB7" s="38">
        <v>128.26</v>
      </c>
      <c r="CC7" s="38">
        <v>131.44999999999999</v>
      </c>
      <c r="CD7" s="38">
        <v>130.1</v>
      </c>
      <c r="CE7" s="38">
        <v>130.16999999999999</v>
      </c>
      <c r="CF7" s="38">
        <v>165.34</v>
      </c>
      <c r="CG7" s="38">
        <v>155.09</v>
      </c>
      <c r="CH7" s="38">
        <v>156.29</v>
      </c>
      <c r="CI7" s="38">
        <v>155.69</v>
      </c>
      <c r="CJ7" s="38">
        <v>158.6</v>
      </c>
      <c r="CK7" s="38">
        <v>165.71</v>
      </c>
      <c r="CL7" s="38">
        <v>67.25</v>
      </c>
      <c r="CM7" s="38">
        <v>66.540000000000006</v>
      </c>
      <c r="CN7" s="38">
        <v>66.08</v>
      </c>
      <c r="CO7" s="38">
        <v>66.709999999999994</v>
      </c>
      <c r="CP7" s="38">
        <v>66.84</v>
      </c>
      <c r="CQ7" s="38">
        <v>62.15</v>
      </c>
      <c r="CR7" s="38">
        <v>61.61</v>
      </c>
      <c r="CS7" s="38">
        <v>62.34</v>
      </c>
      <c r="CT7" s="38">
        <v>62.46</v>
      </c>
      <c r="CU7" s="38">
        <v>62.88</v>
      </c>
      <c r="CV7" s="38">
        <v>60.41</v>
      </c>
      <c r="CW7" s="38">
        <v>92.84</v>
      </c>
      <c r="CX7" s="38">
        <v>92.84</v>
      </c>
      <c r="CY7" s="38">
        <v>92.66</v>
      </c>
      <c r="CZ7" s="38">
        <v>93.01</v>
      </c>
      <c r="DA7" s="38">
        <v>92.84</v>
      </c>
      <c r="DB7" s="38">
        <v>90.64</v>
      </c>
      <c r="DC7" s="38">
        <v>90.23</v>
      </c>
      <c r="DD7" s="38">
        <v>90.15</v>
      </c>
      <c r="DE7" s="38">
        <v>90.62</v>
      </c>
      <c r="DF7" s="38">
        <v>90.13</v>
      </c>
      <c r="DG7" s="38">
        <v>89.93</v>
      </c>
      <c r="DH7" s="38">
        <v>43.79</v>
      </c>
      <c r="DI7" s="38">
        <v>44.16</v>
      </c>
      <c r="DJ7" s="38">
        <v>44.58</v>
      </c>
      <c r="DK7" s="38">
        <v>45.43</v>
      </c>
      <c r="DL7" s="38">
        <v>45.92</v>
      </c>
      <c r="DM7" s="38">
        <v>43.24</v>
      </c>
      <c r="DN7" s="38">
        <v>46.36</v>
      </c>
      <c r="DO7" s="38">
        <v>47.37</v>
      </c>
      <c r="DP7" s="38">
        <v>48.01</v>
      </c>
      <c r="DQ7" s="38">
        <v>48.01</v>
      </c>
      <c r="DR7" s="38">
        <v>48.12</v>
      </c>
      <c r="DS7" s="38">
        <v>12.92</v>
      </c>
      <c r="DT7" s="38">
        <v>14.82</v>
      </c>
      <c r="DU7" s="38">
        <v>16.41</v>
      </c>
      <c r="DV7" s="38">
        <v>16.670000000000002</v>
      </c>
      <c r="DW7" s="38">
        <v>17.53</v>
      </c>
      <c r="DX7" s="38">
        <v>12.21</v>
      </c>
      <c r="DY7" s="38">
        <v>13.57</v>
      </c>
      <c r="DZ7" s="38">
        <v>14.27</v>
      </c>
      <c r="EA7" s="38">
        <v>16.170000000000002</v>
      </c>
      <c r="EB7" s="38">
        <v>16.600000000000001</v>
      </c>
      <c r="EC7" s="38">
        <v>15.89</v>
      </c>
      <c r="ED7" s="38">
        <v>1.1399999999999999</v>
      </c>
      <c r="EE7" s="38">
        <v>1.67</v>
      </c>
      <c r="EF7" s="38">
        <v>1.45</v>
      </c>
      <c r="EG7" s="38">
        <v>1.25</v>
      </c>
      <c r="EH7" s="38">
        <v>1.19</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2019-02-12T02:01:19Z</cp:lastPrinted>
  <dcterms:created xsi:type="dcterms:W3CDTF">2018-12-03T08:32:46Z</dcterms:created>
  <dcterms:modified xsi:type="dcterms:W3CDTF">2019-02-12T02:01:46Z</dcterms:modified>
  <cp:category/>
</cp:coreProperties>
</file>