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1rYxXmt0mk65jDnBeUCrxXlckcGvPgT2OVGSpzFgI953FMXnqH0hTYbLrVfcH25BhKUvCV0kXglvWcs4qLFhNw==" workbookSaltValue="XpfdabGxW9Aerm7PxiqS/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<sst xmlns="http://schemas.openxmlformats.org/spreadsheetml/2006/main" count="245" uniqueCount="127">
  <si>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</si>
  <si>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</si>
  <si>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</si>
  <si>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</si>
  <si>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</si>
  <si>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</si>
  <si>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</si>
  <si>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</si>
  <si>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</si>
  <si>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</si>
  <si>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</si>
  <si>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</si>
  <si>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</si>
  <si>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</si>
  <si>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</si>
  <si>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</si>
  <si>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</si>
  <si>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</si>
  <si>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</si>
  <si>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</si>
  <si>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</si>
  <si>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</si>
  <si>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</si>
  <si>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</si>
  <si>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</si>
  <si>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</si>
  <si>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</si>
  <si>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</si>
  <si>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</si>
  <si>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</si>
  <si>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</si>
  <si>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</si>
  <si>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</si>
  <si>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</si>
  <si>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</si>
  <si>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</si>
  <si>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</si>
  <si>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</si>
  <si>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</si>
  <si>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</si>
  <si>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</si>
  <si>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</si>
  <si>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</si>
  <si>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</si>
  <si>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</si>
  <si>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</si>
  <si>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</si>
  <si>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</si>
  <si>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</si>
  <si>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</si>
  <si>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</si>
  <si>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</si>
  <si>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</si>
  <si>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</si>
  <si>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</si>
  <si>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</si>
  <si>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</si>
  <si>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</si>
  <si>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</si>
  <si>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</si>
  <si>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</si>
  <si>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</si>
  <si>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</si>
  <si>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</si>
  <si>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</si>
  <si>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</si>
  <si>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</si>
  <si>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</si>
  <si>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</si>
  <si>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</si>
  <si>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</si>
  <si>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</si>
  <si>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</si>
  <si>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</si>
  <si>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</si>
  <si>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</si>
  <si>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</si>
  <si>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</si>
  <si>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</si>
  <si>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</si>
  <si>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</si>
  <si>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</si>
  <si>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</si>
  <si>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</si>
  <si>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</si>
  <si>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</si>
  <si>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</si>
  <si>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</si>
  <si>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</si>
  <si>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</si>
  <si>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</si>
  <si>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</si>
  <si>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</si>
  <si>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</si>
  <si>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</si>
  <si>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</si>
  <si>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</si>
  <si>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</si>
  <si>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</si>
  <si>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</si>
  <si>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</si>
  <si>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</si>
  <si>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</si>
  <si>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</si>
  <si>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</si>
  <si>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</si>
  <si>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</si>
  <si>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</si>
  <si>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</si>
  <si>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</si>
  <si>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</si>
  <si>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</si>
  <si>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</si>
  <si>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</si>
  <si>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</si>
  <si>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</si>
  <si>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</si>
  <si>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</si>
  <si>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</si>
  <si>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</si>
  <si>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</si>
  <si>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</si>
  <si>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</si>
  <si>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</si>
  <si>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phoneticPr fontId="4"/>
  </si>
  <si>
    <t>③管渠改善率：平成28年度からのストックマネジメント計画に従い改善を図ったため、平成29年度は大幅に増加した。引き続き計画的な改善を図っていく必要がある。</t>
    <rPh sb="40" eb="42">
      <t>ヘイセイ</t>
    </rPh>
    <rPh sb="44" eb="46">
      <t>ネンド</t>
    </rPh>
    <rPh sb="47" eb="49">
      <t>オオハバ</t>
    </rPh>
    <rPh sb="50" eb="52">
      <t>ゾウカ</t>
    </rPh>
    <rPh sb="55" eb="56">
      <t>ヒ</t>
    </rPh>
    <rPh sb="57" eb="58">
      <t>ツヅ</t>
    </rPh>
    <rPh sb="59" eb="62">
      <t>ケイカクテキ</t>
    </rPh>
    <rPh sb="63" eb="65">
      <t>カイゼン</t>
    </rPh>
    <rPh sb="66" eb="67">
      <t>ハカ</t>
    </rPh>
    <rPh sb="71" eb="73">
      <t>ヒツヨウ</t>
    </rPh>
    <phoneticPr fontId="4"/>
  </si>
  <si>
    <r>
      <t>①収益的収支比率、④企業債残高対事業規模比率、⑤経費回収率、⑥汚水処理原価に共通し、平成26年度から平成27年度に大きな変化があり、⑤経費回収率においては、平均を下回ったが、これは使用料の目標単価を総務省の目標値に合わせたため、公費負担額が減少し、その分一般会計からの基準外繰入金で対応することとなり、汚水処理費が増額した影響である。また平成28年度から平成29年度の変化では分流式経費算定方法改定により分流式経費が減少したことに連動し汚水処理費が増加し、数値が悪化する要因ともなった。
豊川市は未だ本管整備が継続中であるため、</t>
    </r>
    <r>
      <rPr>
        <sz val="11"/>
        <rFont val="ＭＳ ゴシック"/>
        <family val="3"/>
        <charset val="128"/>
      </rPr>
      <t>④企業債残高対事業規模比率の増加要因となっているが、下水区域拡大により有収水量が増加しているため、①収益的収支比率、⑤経費回収率、⑥汚水処理原価では数値が好転した。引き続き接続率向上、経費削減を図っていく必要がある。
⑦施設利用率については、処理場を所有していないため算定不可。
⑧水洗化率については、処理区域拡大に対し水洗化人口の増加が少ないため平均を下回ったと推測する。今後下水への接続促進を図る必要がある。</t>
    </r>
    <rPh sb="38" eb="40">
      <t>キョウツウ</t>
    </rPh>
    <rPh sb="42" eb="44">
      <t>ヘイセイ</t>
    </rPh>
    <rPh sb="46" eb="47">
      <t>ネン</t>
    </rPh>
    <rPh sb="47" eb="48">
      <t>ド</t>
    </rPh>
    <rPh sb="50" eb="52">
      <t>ヘイセイ</t>
    </rPh>
    <rPh sb="54" eb="56">
      <t>ネンド</t>
    </rPh>
    <rPh sb="57" eb="58">
      <t>オオ</t>
    </rPh>
    <rPh sb="60" eb="62">
      <t>ヘンカ</t>
    </rPh>
    <rPh sb="78" eb="80">
      <t>ヘイキン</t>
    </rPh>
    <rPh sb="81" eb="83">
      <t>シタマワ</t>
    </rPh>
    <rPh sb="161" eb="163">
      <t>エイキョウ</t>
    </rPh>
    <rPh sb="169" eb="171">
      <t>ヘイセイ</t>
    </rPh>
    <rPh sb="173" eb="175">
      <t>ネンド</t>
    </rPh>
    <rPh sb="177" eb="179">
      <t>ヘイセイ</t>
    </rPh>
    <rPh sb="181" eb="183">
      <t>ネンド</t>
    </rPh>
    <rPh sb="184" eb="186">
      <t>ヘンカ</t>
    </rPh>
    <rPh sb="198" eb="199">
      <t>サダ</t>
    </rPh>
    <rPh sb="228" eb="230">
      <t>スウチ</t>
    </rPh>
    <rPh sb="231" eb="233">
      <t>アッカ</t>
    </rPh>
    <rPh sb="235" eb="237">
      <t>ヨウイン</t>
    </rPh>
    <rPh sb="244" eb="247">
      <t>トヨカワシ</t>
    </rPh>
    <rPh sb="248" eb="249">
      <t>イマ</t>
    </rPh>
    <rPh sb="265" eb="267">
      <t>キギョウ</t>
    </rPh>
    <rPh sb="267" eb="268">
      <t>サイ</t>
    </rPh>
    <rPh sb="268" eb="270">
      <t>ザンダカ</t>
    </rPh>
    <rPh sb="270" eb="271">
      <t>タイ</t>
    </rPh>
    <rPh sb="271" eb="273">
      <t>ジギョウ</t>
    </rPh>
    <rPh sb="273" eb="275">
      <t>キボ</t>
    </rPh>
    <rPh sb="275" eb="277">
      <t>ヒリツ</t>
    </rPh>
    <rPh sb="278" eb="279">
      <t>ゾウ</t>
    </rPh>
    <rPh sb="279" eb="280">
      <t>カ</t>
    </rPh>
    <rPh sb="280" eb="282">
      <t>ヨウイン</t>
    </rPh>
    <rPh sb="290" eb="292">
      <t>ゲスイ</t>
    </rPh>
    <rPh sb="292" eb="294">
      <t>クイキ</t>
    </rPh>
    <rPh sb="294" eb="296">
      <t>カクダイ</t>
    </rPh>
    <rPh sb="299" eb="303">
      <t>ユウシュウスイリョウ</t>
    </rPh>
    <rPh sb="304" eb="306">
      <t>ゾウカ</t>
    </rPh>
    <rPh sb="330" eb="332">
      <t>オスイ</t>
    </rPh>
    <rPh sb="332" eb="334">
      <t>ショリ</t>
    </rPh>
    <rPh sb="334" eb="336">
      <t>ゲンカ</t>
    </rPh>
    <rPh sb="338" eb="340">
      <t>スウチ</t>
    </rPh>
    <rPh sb="341" eb="343">
      <t>コウテン</t>
    </rPh>
    <rPh sb="346" eb="347">
      <t>ヒ</t>
    </rPh>
    <rPh sb="348" eb="349">
      <t>ツヅ</t>
    </rPh>
    <rPh sb="350" eb="352">
      <t>セツゾク</t>
    </rPh>
    <rPh sb="352" eb="353">
      <t>リツ</t>
    </rPh>
    <rPh sb="353" eb="355">
      <t>コウジョウ</t>
    </rPh>
    <rPh sb="356" eb="358">
      <t>ケイヒ</t>
    </rPh>
    <rPh sb="358" eb="360">
      <t>サクゲン</t>
    </rPh>
    <rPh sb="361" eb="362">
      <t>ハカ</t>
    </rPh>
    <rPh sb="366" eb="368">
      <t>ヒツヨウ</t>
    </rPh>
    <rPh sb="446" eb="448">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</si>
</sst>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0.03</c:v>
                </c:pt>
                <c:pt idx="1">
                  <c:v>0.04</c:v>
                </c:pt>
                <c:pt idx="2">
                  <c:v>0.06</c:v>
                </c:pt>
                <c:pt idx="3">
                  <c:v>0.03</c:v>
                </c:pt>
                <c:pt idx="4">
                  <c:v>0.18</c:v>
                </c:pt>
              </c:numCache>
            </c:numRef>
          </c:val>
          <c:extLst>
            <c:ext xmlns:c16="http://schemas.microsoft.com/office/drawing/2014/chart" uri="{C3380CC4-5D6E-409C-BE32-E72D297353CC}">
              <c16:uniqueId val="{00000000-A10A-46BE-99AC-14FAA22CA9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0.08</c:v>
                </c:pt>
                <c:pt idx="2">
                  <c:v>0.22</c:v>
                </c:pt>
                <c:pt idx="3">
                  <c:v>0.28000000000000003</c:v>
                </c:pt>
                <c:pt idx="4">
                  <c:v>0.21</c:v>
                </c:pt>
              </c:numCache>
            </c:numRef>
          </c:val>
          <c:smooth val="0"/>
          <c:extLst>
            <c:ext xmlns:c16="http://schemas.microsoft.com/office/drawing/2014/chart" uri="{C3380CC4-5D6E-409C-BE32-E72D297353CC}">
              <c16:uniqueId val="{00000001-A10A-46BE-99AC-14FAA22CA9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B-41F7-9DCA-CE8167DE0C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67.099999999999994</c:v>
                </c:pt>
                <c:pt idx="1">
                  <c:v>67.95</c:v>
                </c:pt>
                <c:pt idx="2">
                  <c:v>66.63</c:v>
                </c:pt>
                <c:pt idx="3">
                  <c:v>67.040000000000006</c:v>
                </c:pt>
                <c:pt idx="4">
                  <c:v>66.34</c:v>
                </c:pt>
              </c:numCache>
            </c:numRef>
          </c:val>
          <c:smooth val="0"/>
          <c:extLst>
            <c:ext xmlns:c16="http://schemas.microsoft.com/office/drawing/2014/chart" uri="{C3380CC4-5D6E-409C-BE32-E72D297353CC}">
              <c16:uniqueId val="{00000001-F54B-41F7-9DCA-CE8167DE0C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91.71</c:v>
                </c:pt>
                <c:pt idx="1">
                  <c:v>92.05</c:v>
                </c:pt>
                <c:pt idx="2">
                  <c:v>92.38</c:v>
                </c:pt>
                <c:pt idx="3">
                  <c:v>91.93</c:v>
                </c:pt>
                <c:pt idx="4">
                  <c:v>91.88</c:v>
                </c:pt>
              </c:numCache>
            </c:numRef>
          </c:val>
          <c:extLst>
            <c:ext xmlns:c16="http://schemas.microsoft.com/office/drawing/2014/chart" uri="{C3380CC4-5D6E-409C-BE32-E72D297353CC}">
              <c16:uniqueId val="{00000000-344E-456F-99B6-7F05CE92D4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93.01</c:v>
                </c:pt>
                <c:pt idx="1">
                  <c:v>93.12</c:v>
                </c:pt>
                <c:pt idx="2">
                  <c:v>93.38</c:v>
                </c:pt>
                <c:pt idx="3">
                  <c:v>93.5</c:v>
                </c:pt>
                <c:pt idx="4">
                  <c:v>93.86</c:v>
                </c:pt>
              </c:numCache>
            </c:numRef>
          </c:val>
          <c:smooth val="0"/>
          <c:extLst>
            <c:ext xmlns:c16="http://schemas.microsoft.com/office/drawing/2014/chart" uri="{C3380CC4-5D6E-409C-BE32-E72D297353CC}">
              <c16:uniqueId val="{00000001-344E-456F-99B6-7F05CE92D4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96.17</c:v>
                </c:pt>
                <c:pt idx="1">
                  <c:v>96.15</c:v>
                </c:pt>
                <c:pt idx="2">
                  <c:v>88.43</c:v>
                </c:pt>
                <c:pt idx="3">
                  <c:v>88.53</c:v>
                </c:pt>
                <c:pt idx="4">
                  <c:v>90.53</c:v>
                </c:pt>
              </c:numCache>
            </c:numRef>
          </c:val>
          <c:extLst>
            <c:ext xmlns:c16="http://schemas.microsoft.com/office/drawing/2014/chart" uri="{C3380CC4-5D6E-409C-BE32-E72D297353CC}">
              <c16:uniqueId val="{00000000-35CD-471F-876A-89245AC6208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CD-471F-876A-89245AC6208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E-4C4A-A6C3-F129F769F8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E-4C4A-A6C3-F129F769F8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5-42A3-9DF9-D41EDE6D82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5-42A3-9DF9-D41EDE6D82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9-4DD8-86F1-6742B7DE56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9-4DD8-86F1-6742B7DE56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B-4C00-BD90-4EBBB4E246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B-4C00-BD90-4EBBB4E246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632.25</c:v>
                </c:pt>
                <c:pt idx="3" formatCode="#,##0.00;&quot;△&quot;#,##0.00;&quot;-&quot;">
                  <c:v>673.64</c:v>
                </c:pt>
                <c:pt idx="4" formatCode="#,##0.00;&quot;△&quot;#,##0.00;&quot;-&quot;">
                  <c:v>722.18</c:v>
                </c:pt>
              </c:numCache>
            </c:numRef>
          </c:val>
          <c:extLst>
            <c:ext xmlns:c16="http://schemas.microsoft.com/office/drawing/2014/chart" uri="{C3380CC4-5D6E-409C-BE32-E72D297353CC}">
              <c16:uniqueId val="{00000000-1AEB-49A3-9C9B-954FE56364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924.44</c:v>
                </c:pt>
                <c:pt idx="1">
                  <c:v>963.16</c:v>
                </c:pt>
                <c:pt idx="2">
                  <c:v>1017.47</c:v>
                </c:pt>
                <c:pt idx="3">
                  <c:v>970.35</c:v>
                </c:pt>
                <c:pt idx="4">
                  <c:v>917.29</c:v>
                </c:pt>
              </c:numCache>
            </c:numRef>
          </c:val>
          <c:smooth val="0"/>
          <c:extLst>
            <c:ext xmlns:c16="http://schemas.microsoft.com/office/drawing/2014/chart" uri="{C3380CC4-5D6E-409C-BE32-E72D297353CC}">
              <c16:uniqueId val="{00000001-1AEB-49A3-9C9B-954FE56364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99.14</c:v>
                </c:pt>
                <c:pt idx="1">
                  <c:v>99.42</c:v>
                </c:pt>
                <c:pt idx="2">
                  <c:v>88.96</c:v>
                </c:pt>
                <c:pt idx="3">
                  <c:v>88.79</c:v>
                </c:pt>
                <c:pt idx="4">
                  <c:v>89.18</c:v>
                </c:pt>
              </c:numCache>
            </c:numRef>
          </c:val>
          <c:extLst>
            <c:ext xmlns:c16="http://schemas.microsoft.com/office/drawing/2014/chart" uri="{C3380CC4-5D6E-409C-BE32-E72D297353CC}">
              <c16:uniqueId val="{00000000-74ED-4762-AB43-4927A6F0B3E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90.24</c:v>
                </c:pt>
                <c:pt idx="1">
                  <c:v>94.82</c:v>
                </c:pt>
                <c:pt idx="2">
                  <c:v>96.37</c:v>
                </c:pt>
                <c:pt idx="3">
                  <c:v>99.26</c:v>
                </c:pt>
                <c:pt idx="4">
                  <c:v>99.67</c:v>
                </c:pt>
              </c:numCache>
            </c:numRef>
          </c:val>
          <c:smooth val="0"/>
          <c:extLst>
            <c:ext xmlns:c16="http://schemas.microsoft.com/office/drawing/2014/chart" uri="{C3380CC4-5D6E-409C-BE32-E72D297353CC}">
              <c16:uniqueId val="{00000001-74ED-4762-AB43-4927A6F0B3E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132.99</c:v>
                </c:pt>
                <c:pt idx="1">
                  <c:v>134.5</c:v>
                </c:pt>
                <c:pt idx="2">
                  <c:v>150.26</c:v>
                </c:pt>
                <c:pt idx="3">
                  <c:v>151.28</c:v>
                </c:pt>
                <c:pt idx="4">
                  <c:v>150</c:v>
                </c:pt>
              </c:numCache>
            </c:numRef>
          </c:val>
          <c:extLst>
            <c:ext xmlns:c16="http://schemas.microsoft.com/office/drawing/2014/chart" uri="{C3380CC4-5D6E-409C-BE32-E72D297353CC}">
              <c16:uniqueId val="{00000000-7F32-44CE-A2BA-7E3CA88A653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170.22</c:v>
                </c:pt>
                <c:pt idx="1">
                  <c:v>162.88</c:v>
                </c:pt>
                <c:pt idx="2">
                  <c:v>162.65</c:v>
                </c:pt>
                <c:pt idx="3">
                  <c:v>159.53</c:v>
                </c:pt>
                <c:pt idx="4">
                  <c:v>159.6</c:v>
                </c:pt>
              </c:numCache>
            </c:numRef>
          </c:val>
          <c:smooth val="0"/>
          <c:extLst>
            <c:ext xmlns:c16="http://schemas.microsoft.com/office/drawing/2014/chart" uri="{C3380CC4-5D6E-409C-BE32-E72D297353CC}">
              <c16:uniqueId val="{00000001-7F32-44CE-A2BA-7E3CA88A653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Ad</v>
      </c>
      <c r="X8" s="47"/>
      <c r="Y8" s="47"/>
      <c r="Z8" s="47"/>
      <c r="AA8" s="47"/>
      <c r="AB8" s="47"/>
      <c r="AC8" s="47"/>
      <c r="AD8" s="48" t="str">
        <f>データ!$M$6</f>
        <v>非設置</v>
      </c>
      <c r="AE8" s="48"/>
      <c r="AF8" s="48"/>
      <c r="AG8" s="48"/>
      <c r="AH8" s="48"/>
      <c r="AI8" s="48"/>
      <c r="AJ8" s="48"/>
      <c r="AK8" s="3"/>
      <c r="AL8" s="49">
        <f>データ!S6</f>
        <v>186009</v>
      </c>
      <c r="AM8" s="49"/>
      <c r="AN8" s="49"/>
      <c r="AO8" s="49"/>
      <c r="AP8" s="49"/>
      <c r="AQ8" s="49"/>
      <c r="AR8" s="49"/>
      <c r="AS8" s="49"/>
      <c r="AT8" s="44">
        <f>データ!T6</f>
        <v>161.13999999999999</v>
      </c>
      <c r="AU8" s="44"/>
      <c r="AV8" s="44"/>
      <c r="AW8" s="44"/>
      <c r="AX8" s="44"/>
      <c r="AY8" s="44"/>
      <c r="AZ8" s="44"/>
      <c r="BA8" s="44"/>
      <c r="BB8" s="44">
        <f>データ!U6</f>
        <v>1154.33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78.48</v>
      </c>
      <c r="Q10" s="44"/>
      <c r="R10" s="44"/>
      <c r="S10" s="44"/>
      <c r="T10" s="44"/>
      <c r="U10" s="44"/>
      <c r="V10" s="44"/>
      <c r="W10" s="44">
        <f>データ!Q6</f>
        <v>93.7</v>
      </c>
      <c r="X10" s="44"/>
      <c r="Y10" s="44"/>
      <c r="Z10" s="44"/>
      <c r="AA10" s="44"/>
      <c r="AB10" s="44"/>
      <c r="AC10" s="44"/>
      <c r="AD10" s="49">
        <f>データ!R6</f>
        <v>1954</v>
      </c>
      <c r="AE10" s="49"/>
      <c r="AF10" s="49"/>
      <c r="AG10" s="49"/>
      <c r="AH10" s="49"/>
      <c r="AI10" s="49"/>
      <c r="AJ10" s="49"/>
      <c r="AK10" s="2"/>
      <c r="AL10" s="49">
        <f>データ!V6</f>
        <v>145874</v>
      </c>
      <c r="AM10" s="49"/>
      <c r="AN10" s="49"/>
      <c r="AO10" s="49"/>
      <c r="AP10" s="49"/>
      <c r="AQ10" s="49"/>
      <c r="AR10" s="49"/>
      <c r="AS10" s="49"/>
      <c r="AT10" s="44">
        <f>データ!W6</f>
        <v>30.76</v>
      </c>
      <c r="AU10" s="44"/>
      <c r="AV10" s="44"/>
      <c r="AW10" s="44"/>
      <c r="AX10" s="44"/>
      <c r="AY10" s="44"/>
      <c r="AZ10" s="44"/>
      <c r="BA10" s="44"/>
      <c r="BB10" s="44">
        <f>データ!X6</f>
        <v>4742.33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u/ymDpSLiTFBwapGESkRigsIwsVI25PGSA5RxJgXaLuOPnlVvtEHCQ5ihg+90VHdb5HVrzWelRGb/s2ZFAcBZg==" saltValue="qN5ubg8jSe1QnAIvYwW+8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232076</v>
      </c>
      <c r="D6" s="32">
        <f t="shared" si="3"/>
        <v>47</v>
      </c>
      <c r="E6" s="32">
        <f t="shared" si="3"/>
        <v>17</v>
      </c>
      <c r="F6" s="32">
        <f t="shared" si="3"/>
        <v>1</v>
      </c>
      <c r="G6" s="32">
        <f t="shared" si="3"/>
        <v>0</v>
      </c>
      <c r="H6" s="32" t="str">
        <f t="shared" si="3"/>
        <v>愛知県　豊川市</v>
      </c>
      <c r="I6" s="32" t="str">
        <f t="shared" si="3"/>
        <v>法非適用</v>
      </c>
      <c r="J6" s="32" t="str">
        <f t="shared" si="3"/>
        <v>下水道事業</v>
      </c>
      <c r="K6" s="32" t="str">
        <f t="shared" si="3"/>
        <v>公共下水道</v>
      </c>
      <c r="L6" s="32" t="str">
        <f t="shared" si="3"/>
        <v>Ad</v>
      </c>
      <c r="M6" s="32" t="str">
        <f t="shared" si="3"/>
        <v>非設置</v>
      </c>
      <c r="N6" s="33" t="str">
        <f t="shared" si="3"/>
        <v>-</v>
      </c>
      <c r="O6" s="33" t="str">
        <f t="shared" si="3"/>
        <v>該当数値なし</v>
      </c>
      <c r="P6" s="33">
        <f t="shared" si="3"/>
        <v>78.48</v>
      </c>
      <c r="Q6" s="33">
        <f t="shared" si="3"/>
        <v>93.7</v>
      </c>
      <c r="R6" s="33">
        <f t="shared" si="3"/>
        <v>1954</v>
      </c>
      <c r="S6" s="33">
        <f t="shared" si="3"/>
        <v>186009</v>
      </c>
      <c r="T6" s="33">
        <f t="shared" si="3"/>
        <v>161.13999999999999</v>
      </c>
      <c r="U6" s="33">
        <f t="shared" si="3"/>
        <v>1154.33</v>
      </c>
      <c r="V6" s="33">
        <f t="shared" si="3"/>
        <v>145874</v>
      </c>
      <c r="W6" s="33">
        <f t="shared" si="3"/>
        <v>30.76</v>
      </c>
      <c r="X6" s="33">
        <f t="shared" si="3"/>
        <v>4742.33</v>
      </c>
      <c r="Y6" s="34">
        <f>IF(Y7="",NA(),Y7)</f>
        <v>96.17</v>
      </c>
      <c r="Z6" s="34">
        <f t="shared" ref="Z6:AH6" si="4">IF(Z7="",NA(),Z7)</f>
        <v>96.15</v>
      </c>
      <c r="AA6" s="34">
        <f t="shared" si="4"/>
        <v>88.43</v>
      </c>
      <c r="AB6" s="34">
        <f t="shared" si="4"/>
        <v>88.53</v>
      </c>
      <c r="AC6" s="34">
        <f t="shared" si="4"/>
        <v>90.53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632.25</v>
      </c>
      <c r="BI6" s="34">
        <f t="shared" si="7"/>
        <v>673.64</v>
      </c>
      <c r="BJ6" s="34">
        <f t="shared" si="7"/>
        <v>722.18</v>
      </c>
      <c r="BK6" s="34">
        <f t="shared" si="7"/>
        <v>924.44</v>
      </c>
      <c r="BL6" s="34">
        <f t="shared" si="7"/>
        <v>963.16</v>
      </c>
      <c r="BM6" s="34">
        <f t="shared" si="7"/>
        <v>1017.47</v>
      </c>
      <c r="BN6" s="34">
        <f t="shared" si="7"/>
        <v>970.35</v>
      </c>
      <c r="BO6" s="34">
        <f t="shared" si="7"/>
        <v>917.29</v>
      </c>
      <c r="BP6" s="33" t="str">
        <f>IF(BP7="","",IF(BP7="-","【-】","【"&amp;SUBSTITUTE(TEXT(BP7,"#,##0.00"),"-","△")&amp;"】"))</f>
        <v>【707.33】</v>
      </c>
      <c r="BQ6" s="34">
        <f>IF(BQ7="",NA(),BQ7)</f>
        <v>99.14</v>
      </c>
      <c r="BR6" s="34">
        <f t="shared" ref="BR6:BZ6" si="8">IF(BR7="",NA(),BR7)</f>
        <v>99.42</v>
      </c>
      <c r="BS6" s="34">
        <f t="shared" si="8"/>
        <v>88.96</v>
      </c>
      <c r="BT6" s="34">
        <f t="shared" si="8"/>
        <v>88.79</v>
      </c>
      <c r="BU6" s="34">
        <f t="shared" si="8"/>
        <v>89.18</v>
      </c>
      <c r="BV6" s="34">
        <f t="shared" si="8"/>
        <v>90.24</v>
      </c>
      <c r="BW6" s="34">
        <f t="shared" si="8"/>
        <v>94.82</v>
      </c>
      <c r="BX6" s="34">
        <f t="shared" si="8"/>
        <v>96.37</v>
      </c>
      <c r="BY6" s="34">
        <f t="shared" si="8"/>
        <v>99.26</v>
      </c>
      <c r="BZ6" s="34">
        <f t="shared" si="8"/>
        <v>99.67</v>
      </c>
      <c r="CA6" s="33" t="str">
        <f>IF(CA7="","",IF(CA7="-","【-】","【"&amp;SUBSTITUTE(TEXT(CA7,"#,##0.00"),"-","△")&amp;"】"))</f>
        <v>【101.26】</v>
      </c>
      <c r="CB6" s="34">
        <f>IF(CB7="",NA(),CB7)</f>
        <v>132.99</v>
      </c>
      <c r="CC6" s="34">
        <f t="shared" ref="CC6:CK6" si="9">IF(CC7="",NA(),CC7)</f>
        <v>134.5</v>
      </c>
      <c r="CD6" s="34">
        <f t="shared" si="9"/>
        <v>150.26</v>
      </c>
      <c r="CE6" s="34">
        <f t="shared" si="9"/>
        <v>151.28</v>
      </c>
      <c r="CF6" s="34">
        <f t="shared" si="9"/>
        <v>150</v>
      </c>
      <c r="CG6" s="34">
        <f t="shared" si="9"/>
        <v>170.22</v>
      </c>
      <c r="CH6" s="34">
        <f t="shared" si="9"/>
        <v>162.88</v>
      </c>
      <c r="CI6" s="34">
        <f t="shared" si="9"/>
        <v>162.65</v>
      </c>
      <c r="CJ6" s="34">
        <f t="shared" si="9"/>
        <v>159.53</v>
      </c>
      <c r="CK6" s="34">
        <f t="shared" si="9"/>
        <v>159.6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67.099999999999994</v>
      </c>
      <c r="CS6" s="34">
        <f t="shared" si="10"/>
        <v>67.95</v>
      </c>
      <c r="CT6" s="34">
        <f t="shared" si="10"/>
        <v>66.63</v>
      </c>
      <c r="CU6" s="34">
        <f t="shared" si="10"/>
        <v>67.040000000000006</v>
      </c>
      <c r="CV6" s="34">
        <f t="shared" si="10"/>
        <v>66.34</v>
      </c>
      <c r="CW6" s="33" t="str">
        <f>IF(CW7="","",IF(CW7="-","【-】","【"&amp;SUBSTITUTE(TEXT(CW7,"#,##0.00"),"-","△")&amp;"】"))</f>
        <v>【60.13】</v>
      </c>
      <c r="CX6" s="34">
        <f>IF(CX7="",NA(),CX7)</f>
        <v>91.71</v>
      </c>
      <c r="CY6" s="34">
        <f t="shared" ref="CY6:DG6" si="11">IF(CY7="",NA(),CY7)</f>
        <v>92.05</v>
      </c>
      <c r="CZ6" s="34">
        <f t="shared" si="11"/>
        <v>92.38</v>
      </c>
      <c r="DA6" s="34">
        <f t="shared" si="11"/>
        <v>91.93</v>
      </c>
      <c r="DB6" s="34">
        <f t="shared" si="11"/>
        <v>91.88</v>
      </c>
      <c r="DC6" s="34">
        <f t="shared" si="11"/>
        <v>93.01</v>
      </c>
      <c r="DD6" s="34">
        <f t="shared" si="11"/>
        <v>93.12</v>
      </c>
      <c r="DE6" s="34">
        <f t="shared" si="11"/>
        <v>93.38</v>
      </c>
      <c r="DF6" s="34">
        <f t="shared" si="11"/>
        <v>93.5</v>
      </c>
      <c r="DG6" s="34">
        <f t="shared" si="11"/>
        <v>93.86</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4">
        <f t="shared" ref="EF6:EN6" si="14">IF(EF7="",NA(),EF7)</f>
        <v>0.04</v>
      </c>
      <c r="EG6" s="34">
        <f t="shared" si="14"/>
        <v>0.06</v>
      </c>
      <c r="EH6" s="34">
        <f t="shared" si="14"/>
        <v>0.03</v>
      </c>
      <c r="EI6" s="34">
        <f t="shared" si="14"/>
        <v>0.18</v>
      </c>
      <c r="EJ6" s="34">
        <f t="shared" si="14"/>
        <v>0.11</v>
      </c>
      <c r="EK6" s="34">
        <f t="shared" si="14"/>
        <v>0.08</v>
      </c>
      <c r="EL6" s="34">
        <f t="shared" si="14"/>
        <v>0.22</v>
      </c>
      <c r="EM6" s="34">
        <f t="shared" si="14"/>
        <v>0.28000000000000003</v>
      </c>
      <c r="EN6" s="34">
        <f t="shared" si="14"/>
        <v>0.21</v>
      </c>
      <c r="EO6" s="33" t="str">
        <f>IF(EO7="","",IF(EO7="-","【-】","【"&amp;SUBSTITUTE(TEXT(EO7,"#,##0.00"),"-","△")&amp;"】"))</f>
        <v>【0.23】</v>
      </c>
    </row>
    <row r="7" spans="1:145" s="35" customFormat="1" x14ac:dyDescent="0.15">
      <c r="A7" s="27"/>
      <c r="B7" s="36">
        <v>2017</v>
      </c>
      <c r="C7" s="36">
        <v>232076</v>
      </c>
      <c r="D7" s="36">
        <v>47</v>
      </c>
      <c r="E7" s="36">
        <v>17</v>
      </c>
      <c r="F7" s="36">
        <v>1</v>
      </c>
      <c r="G7" s="36">
        <v>0</v>
      </c>
      <c r="H7" s="36" t="s">
        <v>111</v>
      </c>
      <c r="I7" s="36" t="s">
        <v>112</v>
      </c>
      <c r="J7" s="36" t="s">
        <v>113</v>
      </c>
      <c r="K7" s="36" t="s">
        <v>114</v>
      </c>
      <c r="L7" s="36" t="s">
        <v>115</v>
      </c>
      <c r="M7" s="36" t="s">
        <v>116</v>
      </c>
      <c r="N7" s="37" t="s">
        <v>117</v>
      </c>
      <c r="O7" s="37" t="s">
        <v>118</v>
      </c>
      <c r="P7" s="37">
        <v>78.48</v>
      </c>
      <c r="Q7" s="37">
        <v>93.7</v>
      </c>
      <c r="R7" s="37">
        <v>1954</v>
      </c>
      <c r="S7" s="37">
        <v>186009</v>
      </c>
      <c r="T7" s="37">
        <v>161.13999999999999</v>
      </c>
      <c r="U7" s="37">
        <v>1154.33</v>
      </c>
      <c r="V7" s="37">
        <v>145874</v>
      </c>
      <c r="W7" s="37">
        <v>30.76</v>
      </c>
      <c r="X7" s="37">
        <v>4742.33</v>
      </c>
      <c r="Y7" s="37">
        <v>96.17</v>
      </c>
      <c r="Z7" s="37">
        <v>96.15</v>
      </c>
      <c r="AA7" s="37">
        <v>88.43</v>
      </c>
      <c r="AB7" s="37">
        <v>88.53</v>
      </c>
      <c r="AC7" s="37">
        <v>90.53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632.25</v>
      </c>
      <c r="BI7" s="37">
        <v>673.64</v>
      </c>
      <c r="BJ7" s="37">
        <v>722.18</v>
      </c>
      <c r="BK7" s="37">
        <v>924.44</v>
      </c>
      <c r="BL7" s="37">
        <v>963.16</v>
      </c>
      <c r="BM7" s="37">
        <v>1017.47</v>
      </c>
      <c r="BN7" s="37">
        <v>970.35</v>
      </c>
      <c r="BO7" s="37">
        <v>917.29</v>
      </c>
      <c r="BP7" s="37">
        <v>707.33</v>
      </c>
      <c r="BQ7" s="37">
        <v>99.14</v>
      </c>
      <c r="BR7" s="37">
        <v>99.42</v>
      </c>
      <c r="BS7" s="37">
        <v>88.96</v>
      </c>
      <c r="BT7" s="37">
        <v>88.79</v>
      </c>
      <c r="BU7" s="37">
        <v>89.18</v>
      </c>
      <c r="BV7" s="37">
        <v>90.24</v>
      </c>
      <c r="BW7" s="37">
        <v>94.82</v>
      </c>
      <c r="BX7" s="37">
        <v>96.37</v>
      </c>
      <c r="BY7" s="37">
        <v>99.26</v>
      </c>
      <c r="BZ7" s="37">
        <v>99.67</v>
      </c>
      <c r="CA7" s="37">
        <v>101.26</v>
      </c>
      <c r="CB7" s="37">
        <v>132.99</v>
      </c>
      <c r="CC7" s="37">
        <v>134.5</v>
      </c>
      <c r="CD7" s="37">
        <v>150.26</v>
      </c>
      <c r="CE7" s="37">
        <v>151.28</v>
      </c>
      <c r="CF7" s="37">
        <v>150</v>
      </c>
      <c r="CG7" s="37">
        <v>170.22</v>
      </c>
      <c r="CH7" s="37">
        <v>162.88</v>
      </c>
      <c r="CI7" s="37">
        <v>162.65</v>
      </c>
      <c r="CJ7" s="37">
        <v>159.53</v>
      </c>
      <c r="CK7" s="37">
        <v>159.6</v>
      </c>
      <c r="CL7" s="37">
        <v>136.38999999999999</v>
      </c>
      <c r="CM7" s="37" t="s">
        <v>117</v>
      </c>
      <c r="CN7" s="37" t="s">
        <v>117</v>
      </c>
      <c r="CO7" s="37" t="s">
        <v>117</v>
      </c>
      <c r="CP7" s="37" t="s">
        <v>117</v>
      </c>
      <c r="CQ7" s="37" t="s">
        <v>117</v>
      </c>
      <c r="CR7" s="37">
        <v>67.099999999999994</v>
      </c>
      <c r="CS7" s="37">
        <v>67.95</v>
      </c>
      <c r="CT7" s="37">
        <v>66.63</v>
      </c>
      <c r="CU7" s="37">
        <v>67.040000000000006</v>
      </c>
      <c r="CV7" s="37">
        <v>66.34</v>
      </c>
      <c r="CW7" s="37">
        <v>60.13</v>
      </c>
      <c r="CX7" s="37">
        <v>91.71</v>
      </c>
      <c r="CY7" s="37">
        <v>92.05</v>
      </c>
      <c r="CZ7" s="37">
        <v>92.38</v>
      </c>
      <c r="DA7" s="37">
        <v>91.93</v>
      </c>
      <c r="DB7" s="37">
        <v>91.88</v>
      </c>
      <c r="DC7" s="37">
        <v>93.01</v>
      </c>
      <c r="DD7" s="37">
        <v>93.12</v>
      </c>
      <c r="DE7" s="37">
        <v>93.38</v>
      </c>
      <c r="DF7" s="37">
        <v>93.5</v>
      </c>
      <c r="DG7" s="37">
        <v>93.86</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0.04</v>
      </c>
      <c r="EG7" s="37">
        <v>0.06</v>
      </c>
      <c r="EH7" s="37">
        <v>0.03</v>
      </c>
      <c r="EI7" s="37">
        <v>0.18</v>
      </c>
      <c r="EJ7" s="37">
        <v>0.11</v>
      </c>
      <c r="EK7" s="37">
        <v>0.08</v>
      </c>
      <c r="EL7" s="37">
        <v>0.22</v>
      </c>
      <c r="EM7" s="37">
        <v>0.28000000000000003</v>
      </c>
      <c r="EN7" s="37">
        <v>0.21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2019-02-14T11:28:09Z</cp:lastPrinted>
  <dcterms:created xsi:type="dcterms:W3CDTF">2018-12-03T09:04:51Z</dcterms:created>
  <dcterms:modified xsi:type="dcterms:W3CDTF">2019-02-14T11:28:11Z</dcterms:modified>
  <cp:category/>
</cp:coreProperties>
</file>