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41.49\rizai\H30 データ\H30-8 稲岡\01_下水道\09経営比較分析表\03市町村回答(2回目)\08 豊川市\"/>
    </mc:Choice>
  </mc:AlternateContent>
  <workbookProtection workbookAlgorithmName="SHA-512" workbookHashValue="TDIf6U5UoRfV9hM/gxxEKAIt97sXSxQYTjDp79N0QWxzJa1azSt1IUgeUn1dxqBEm9ML+aJNjak5z+kfgPERug==" workbookSaltValue="n0RFSVQsNJKEfXTp3KazFA==" workbookSpinCount="100000" lockStructure="1"/>
  <bookViews>
    <workbookView xWindow="0" yWindow="0" windowWidth="20490" windowHeight="7530"/>
  </bookViews>
  <sheets>
    <sheet name="法非適用_下水道事業" sheetId="4" r:id="rId1"/>
    <sheet name="データ" sheetId="5" state="hidden" r:id="rId2"/>
  </sheets>
  <calcPr calcId="162913" iterate="1" iterateCount="1" iterateDelta="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D10" i="4" s="1"/>
  <c r="Q6" i="5"/>
  <c r="P6" i="5"/>
  <c r="O6" i="5"/>
  <c r="N6" i="5"/>
  <c r="B10" i="4" s="1"/>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W10" i="4"/>
  <c r="P10" i="4"/>
  <c r="I10" i="4"/>
  <c r="BB8" i="4"/>
  <c r="AT8" i="4"/>
  <c r="AL8" i="4"/>
  <c r="W8" i="4"/>
  <c r="P8" i="4"/>
  <c r="I8" i="4"/>
  <c r="B6" i="4"/>
  <c r="C10" i="5" l="1"/>
  <c r="D10" i="5"/>
  <c r="E10" i="5"/>
  <c r="B10" i="5"/>
</calcChain>
</file>

<file path=xl/sharedStrings.xml><?xml version="1.0" encoding="utf-8"?>
<sst xmlns="http://schemas.openxmlformats.org/spreadsheetml/2006/main" count="245" uniqueCount="127">
  <si>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</si>
  <si>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</si>
  <si>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</si>
  <si>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</si>
  <si>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</si>
  <si>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</si>
  <si>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</si>
  <si>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</si>
  <si>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</si>
  <si>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</si>
  <si>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</si>
  <si>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</si>
  <si>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</si>
  <si>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</si>
  <si>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</si>
  <si>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</si>
  <si>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</si>
  <si>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</si>
  <si>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</si>
  <si>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</si>
  <si>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</si>
  <si>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</si>
  <si>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</si>
  <si>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</si>
  <si>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</si>
  <si>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</si>
  <si>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</si>
  <si>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</si>
  <si>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</si>
  <si>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</si>
  <si>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</si>
  <si>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</si>
  <si>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</si>
  <si>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</si>
  <si>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</si>
  <si>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</si>
  <si>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</si>
  <si>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</si>
  <si>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</si>
  <si>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</si>
  <si>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</si>
  <si>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</si>
  <si>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</si>
  <si>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</si>
  <si>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</si>
  <si>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</si>
  <si>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</si>
  <si>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</si>
  <si>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</si>
  <si>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</si>
  <si>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</si>
  <si>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</si>
  <si>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</si>
  <si>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</si>
  <si>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</si>
  <si>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</si>
  <si>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</si>
  <si>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</si>
  <si>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</si>
  <si>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</si>
  <si>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</si>
  <si>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</si>
  <si>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</si>
  <si>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</si>
  <si>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</si>
  <si>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</si>
  <si>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</si>
  <si>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</si>
  <si>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</si>
  <si>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</si>
  <si>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</si>
  <si>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</si>
  <si>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</si>
  <si>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</si>
  <si>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</si>
  <si>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</si>
  <si>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</si>
  <si>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</si>
  <si>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</si>
  <si>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</si>
  <si>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</si>
  <si>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</si>
  <si>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</si>
  <si>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</si>
  <si>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</si>
  <si>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</si>
  <si>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</si>
  <si>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</si>
  <si>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</si>
  <si>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</si>
  <si>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</si>
  <si>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</si>
  <si>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</si>
  <si>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</si>
  <si>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</si>
  <si>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</si>
  <si>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</si>
  <si>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</si>
  <si>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</si>
  <si>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</si>
  <si>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</si>
  <si>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</si>
  <si>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</si>
  <si>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</si>
  <si>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</si>
  <si>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</si>
  <si>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</si>
  <si>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</si>
  <si>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</si>
  <si>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</si>
  <si>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</si>
  <si>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豊川市</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</si>
  <si>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</si>
  <si>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</si>
  <si>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</si>
  <si>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</si>
  <si>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</si>
  <si>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</si>
  <si>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</si>
  <si>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</si>
  <si>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</si>
  <si>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</si>
  <si>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</si>
  <si>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</si>
  <si>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③管渠改善率：平成28年度からストックマネジメント計画に基づき調査したが、改善必要箇所がなかったため平均を下回った。今後はストックマネジメント計画に従い計画的な改善を図る必要がある。</t>
    <rPh sb="28" eb="29">
      <t>モト</t>
    </rPh>
    <phoneticPr fontId="4"/>
  </si>
  <si>
    <t>平成31年度に地方公営企業法一部適用により、資産調査を徹底し、経営状況を明確化して中長期的な視野で経営課題を分析する必要がある。
これを踏まえ下水道経営戦略を平成32年度までに策定し、経営の健全化に努める。</t>
  </si>
  <si>
    <t xml:space="preserve">①収益的収支比率、④企業債残高対事業規模比率、⑤経費回収率、⑥汚水処理原価に共通し、平成26年度から平成27年度に大きな変化があるが、これは使用料の目標単価を総務省の目標値に合わせたため、公費負担額が増加し、その分汚水処理費が減少した影響である。また平成28年度から29年度の変化では分流式経費算定方法改定により分流式経費が減少したことに連動し汚水処理費が増加し、数値が悪化する要因となった。
豊川市は未だ本管整備が継続中であるため、整備費を賄うため起債借り入れもあり④企業債残高対事業規模比率の増加要因になっている。
今後は接続率向上による増収、経費削減を図り数値の向上を図る必要がある。
⑦施設利用率について、処理場を所有していないため算定不可。
⑧水洗化率について、整備開始段階で綿密に接続希望を調査し整備計画しているため水洗化率は平均を上回ったと思われる。
下水区域拡大により有収水量は増加しているが、引き続き接続率向上、経費削減を図っていく必要がある。
</t>
    <rPh sb="100" eb="102">
      <t>ゾウカ</t>
    </rPh>
    <rPh sb="106" eb="107">
      <t>ブン</t>
    </rPh>
    <rPh sb="113" eb="115">
      <t>ゲンショウ</t>
    </rPh>
    <rPh sb="152" eb="153">
      <t>サダ</t>
    </rPh>
    <rPh sb="217" eb="219">
      <t>セイビ</t>
    </rPh>
    <rPh sb="219" eb="220">
      <t>ヒ</t>
    </rPh>
    <rPh sb="221" eb="222">
      <t>マカナ</t>
    </rPh>
    <rPh sb="225" eb="227">
      <t>キサイ</t>
    </rPh>
    <rPh sb="227" eb="228">
      <t>カ</t>
    </rPh>
    <rPh sb="229" eb="230">
      <t>イ</t>
    </rPh>
    <rPh sb="248" eb="250">
      <t>ゾウカ</t>
    </rPh>
    <rPh sb="250" eb="252">
      <t>ヨウイン</t>
    </rPh>
    <rPh sb="260" eb="262">
      <t>コンゴ</t>
    </rPh>
    <rPh sb="271" eb="273">
      <t>ゾウシュウ</t>
    </rPh>
    <rPh sb="279" eb="280">
      <t>ハカ</t>
    </rPh>
    <rPh sb="281" eb="283">
      <t>スウチ</t>
    </rPh>
    <rPh sb="284" eb="286">
      <t>コウジョウ</t>
    </rPh>
    <rPh sb="287" eb="288">
      <t>ハカ</t>
    </rPh>
    <rPh sb="336" eb="338">
      <t>セイビ</t>
    </rPh>
    <rPh sb="338" eb="340">
      <t>カイシ</t>
    </rPh>
    <rPh sb="340" eb="342">
      <t>ダンカイ</t>
    </rPh>
    <rPh sb="343" eb="345">
      <t>メンミツ</t>
    </rPh>
    <rPh sb="346" eb="348">
      <t>セツゾク</t>
    </rPh>
    <rPh sb="348" eb="350">
      <t>キボウ</t>
    </rPh>
    <rPh sb="351" eb="353">
      <t>チョウサ</t>
    </rPh>
    <rPh sb="354" eb="356">
      <t>セイビ</t>
    </rPh>
    <rPh sb="356" eb="358">
      <t>ケイカク</t>
    </rPh>
    <rPh sb="364" eb="367">
      <t>スイセンカ</t>
    </rPh>
    <rPh sb="367" eb="368">
      <t>リツ</t>
    </rPh>
    <rPh sb="369" eb="371">
      <t>ヘイキン</t>
    </rPh>
    <rPh sb="372" eb="374">
      <t>ウワマワ</t>
    </rPh>
    <rPh sb="377" eb="378">
      <t>オモ</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</si>
</sst>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849-4799-9F0F-B55A3267D673}"/>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0.05</c:v>
                </c:pt>
                <c:pt idx="1">
                  <c:v>0.04</c:v>
                </c:pt>
                <c:pt idx="2">
                  <c:v>7.0000000000000007E-2</c:v>
                </c:pt>
                <c:pt idx="3">
                  <c:v>0.09</c:v>
                </c:pt>
                <c:pt idx="4">
                  <c:v>0.09</c:v>
                </c:pt>
              </c:numCache>
            </c:numRef>
          </c:val>
          <c:smooth val="0"/>
          <c:extLst>
            <c:ext xmlns:c16="http://schemas.microsoft.com/office/drawing/2014/chart" uri="{C3380CC4-5D6E-409C-BE32-E72D297353CC}">
              <c16:uniqueId val="{00000001-0849-4799-9F0F-B55A3267D673}"/>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137-4DE6-9055-F0D0A90467F7}"/>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43.65</c:v>
                </c:pt>
                <c:pt idx="1">
                  <c:v>43.58</c:v>
                </c:pt>
                <c:pt idx="2">
                  <c:v>41.35</c:v>
                </c:pt>
                <c:pt idx="3">
                  <c:v>42.9</c:v>
                </c:pt>
                <c:pt idx="4">
                  <c:v>43.36</c:v>
                </c:pt>
              </c:numCache>
            </c:numRef>
          </c:val>
          <c:smooth val="0"/>
          <c:extLst>
            <c:ext xmlns:c16="http://schemas.microsoft.com/office/drawing/2014/chart" uri="{C3380CC4-5D6E-409C-BE32-E72D297353CC}">
              <c16:uniqueId val="{00000001-0137-4DE6-9055-F0D0A90467F7}"/>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84.09</c:v>
                </c:pt>
                <c:pt idx="1">
                  <c:v>84.71</c:v>
                </c:pt>
                <c:pt idx="2">
                  <c:v>85.9</c:v>
                </c:pt>
                <c:pt idx="3">
                  <c:v>88.32</c:v>
                </c:pt>
                <c:pt idx="4">
                  <c:v>89.99</c:v>
                </c:pt>
              </c:numCache>
            </c:numRef>
          </c:val>
          <c:extLst>
            <c:ext xmlns:c16="http://schemas.microsoft.com/office/drawing/2014/chart" uri="{C3380CC4-5D6E-409C-BE32-E72D297353CC}">
              <c16:uniqueId val="{00000000-7DA5-419C-8709-1FA2C4F705C6}"/>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82.2</c:v>
                </c:pt>
                <c:pt idx="1">
                  <c:v>82.35</c:v>
                </c:pt>
                <c:pt idx="2">
                  <c:v>82.9</c:v>
                </c:pt>
                <c:pt idx="3">
                  <c:v>83.5</c:v>
                </c:pt>
                <c:pt idx="4">
                  <c:v>83.06</c:v>
                </c:pt>
              </c:numCache>
            </c:numRef>
          </c:val>
          <c:smooth val="0"/>
          <c:extLst>
            <c:ext xmlns:c16="http://schemas.microsoft.com/office/drawing/2014/chart" uri="{C3380CC4-5D6E-409C-BE32-E72D297353CC}">
              <c16:uniqueId val="{00000001-7DA5-419C-8709-1FA2C4F705C6}"/>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59.05</c:v>
                </c:pt>
                <c:pt idx="1">
                  <c:v>67.650000000000006</c:v>
                </c:pt>
                <c:pt idx="2">
                  <c:v>99.72</c:v>
                </c:pt>
                <c:pt idx="3">
                  <c:v>98.62</c:v>
                </c:pt>
                <c:pt idx="4">
                  <c:v>78.95</c:v>
                </c:pt>
              </c:numCache>
            </c:numRef>
          </c:val>
          <c:extLst>
            <c:ext xmlns:c16="http://schemas.microsoft.com/office/drawing/2014/chart" uri="{C3380CC4-5D6E-409C-BE32-E72D297353CC}">
              <c16:uniqueId val="{00000000-88FE-4F43-8C9E-61A14825BEC3}"/>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8FE-4F43-8C9E-61A14825BEC3}"/>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1D3-44D7-BDD0-9A3DCC8D3D06}"/>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1D3-44D7-BDD0-9A3DCC8D3D06}"/>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2EE-491A-B373-D7876D6C4598}"/>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2EE-491A-B373-D7876D6C4598}"/>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DB4-44EC-873A-387C27421118}"/>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DB4-44EC-873A-387C27421118}"/>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E1E-456C-B649-A451D7838DE9}"/>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E1E-456C-B649-A451D7838DE9}"/>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formatCode="#,##0.00;&quot;△&quot;#,##0.00;&quot;-&quot;">
                  <c:v>993.93</c:v>
                </c:pt>
                <c:pt idx="3" formatCode="#,##0.00;&quot;△&quot;#,##0.00;&quot;-&quot;">
                  <c:v>1256.44</c:v>
                </c:pt>
                <c:pt idx="4" formatCode="#,##0.00;&quot;△&quot;#,##0.00;&quot;-&quot;">
                  <c:v>1237.3599999999999</c:v>
                </c:pt>
              </c:numCache>
            </c:numRef>
          </c:val>
          <c:extLst>
            <c:ext xmlns:c16="http://schemas.microsoft.com/office/drawing/2014/chart" uri="{C3380CC4-5D6E-409C-BE32-E72D297353CC}">
              <c16:uniqueId val="{00000000-226E-4632-B1A3-D21004BEAD5F}"/>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1569.13</c:v>
                </c:pt>
                <c:pt idx="1">
                  <c:v>1436</c:v>
                </c:pt>
                <c:pt idx="2">
                  <c:v>1434.89</c:v>
                </c:pt>
                <c:pt idx="3">
                  <c:v>1298.9100000000001</c:v>
                </c:pt>
                <c:pt idx="4">
                  <c:v>1243.71</c:v>
                </c:pt>
              </c:numCache>
            </c:numRef>
          </c:val>
          <c:smooth val="0"/>
          <c:extLst>
            <c:ext xmlns:c16="http://schemas.microsoft.com/office/drawing/2014/chart" uri="{C3380CC4-5D6E-409C-BE32-E72D297353CC}">
              <c16:uniqueId val="{00000001-226E-4632-B1A3-D21004BEAD5F}"/>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50.21</c:v>
                </c:pt>
                <c:pt idx="1">
                  <c:v>57.64</c:v>
                </c:pt>
                <c:pt idx="2">
                  <c:v>99.85</c:v>
                </c:pt>
                <c:pt idx="3">
                  <c:v>98.06</c:v>
                </c:pt>
                <c:pt idx="4">
                  <c:v>75.25</c:v>
                </c:pt>
              </c:numCache>
            </c:numRef>
          </c:val>
          <c:extLst>
            <c:ext xmlns:c16="http://schemas.microsoft.com/office/drawing/2014/chart" uri="{C3380CC4-5D6E-409C-BE32-E72D297353CC}">
              <c16:uniqueId val="{00000000-0265-4E65-8D35-97215EC2D57F}"/>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64.63</c:v>
                </c:pt>
                <c:pt idx="1">
                  <c:v>66.56</c:v>
                </c:pt>
                <c:pt idx="2">
                  <c:v>66.22</c:v>
                </c:pt>
                <c:pt idx="3">
                  <c:v>69.87</c:v>
                </c:pt>
                <c:pt idx="4">
                  <c:v>74.3</c:v>
                </c:pt>
              </c:numCache>
            </c:numRef>
          </c:val>
          <c:smooth val="0"/>
          <c:extLst>
            <c:ext xmlns:c16="http://schemas.microsoft.com/office/drawing/2014/chart" uri="{C3380CC4-5D6E-409C-BE32-E72D297353CC}">
              <c16:uniqueId val="{00000001-0265-4E65-8D35-97215EC2D57F}"/>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220.18</c:v>
                </c:pt>
                <c:pt idx="1">
                  <c:v>231.79</c:v>
                </c:pt>
                <c:pt idx="2">
                  <c:v>150</c:v>
                </c:pt>
                <c:pt idx="3">
                  <c:v>150</c:v>
                </c:pt>
                <c:pt idx="4">
                  <c:v>189.61</c:v>
                </c:pt>
              </c:numCache>
            </c:numRef>
          </c:val>
          <c:extLst>
            <c:ext xmlns:c16="http://schemas.microsoft.com/office/drawing/2014/chart" uri="{C3380CC4-5D6E-409C-BE32-E72D297353CC}">
              <c16:uniqueId val="{00000000-1F94-4638-9293-5F3FDE677F0A}"/>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245.75</c:v>
                </c:pt>
                <c:pt idx="1">
                  <c:v>244.29</c:v>
                </c:pt>
                <c:pt idx="2">
                  <c:v>246.72</c:v>
                </c:pt>
                <c:pt idx="3">
                  <c:v>234.96</c:v>
                </c:pt>
                <c:pt idx="4">
                  <c:v>221.81</c:v>
                </c:pt>
              </c:numCache>
            </c:numRef>
          </c:val>
          <c:smooth val="0"/>
          <c:extLst>
            <c:ext xmlns:c16="http://schemas.microsoft.com/office/drawing/2014/chart" uri="{C3380CC4-5D6E-409C-BE32-E72D297353CC}">
              <c16:uniqueId val="{00000001-1F94-4638-9293-5F3FDE677F0A}"/>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【1,225.44】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【215.23】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愛知県　豊川市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特定環境保全公共下水道</v>
      </c>
      <c r="Q8" s="47"/>
      <c r="R8" s="47"/>
      <c r="S8" s="47"/>
      <c r="T8" s="47"/>
      <c r="U8" s="47"/>
      <c r="V8" s="47"/>
      <c r="W8" s="47" t="str">
        <f>データ!L6</f>
        <v>D2</v>
      </c>
      <c r="X8" s="47"/>
      <c r="Y8" s="47"/>
      <c r="Z8" s="47"/>
      <c r="AA8" s="47"/>
      <c r="AB8" s="47"/>
      <c r="AC8" s="47"/>
      <c r="AD8" s="48" t="str">
        <f>データ!$M$6</f>
        <v>非設置</v>
      </c>
      <c r="AE8" s="48"/>
      <c r="AF8" s="48"/>
      <c r="AG8" s="48"/>
      <c r="AH8" s="48"/>
      <c r="AI8" s="48"/>
      <c r="AJ8" s="48"/>
      <c r="AK8" s="3"/>
      <c r="AL8" s="49">
        <f>データ!S6</f>
        <v>186009</v>
      </c>
      <c r="AM8" s="49"/>
      <c r="AN8" s="49"/>
      <c r="AO8" s="49"/>
      <c r="AP8" s="49"/>
      <c r="AQ8" s="49"/>
      <c r="AR8" s="49"/>
      <c r="AS8" s="49"/>
      <c r="AT8" s="44">
        <f>データ!T6</f>
        <v>161.13999999999999</v>
      </c>
      <c r="AU8" s="44"/>
      <c r="AV8" s="44"/>
      <c r="AW8" s="44"/>
      <c r="AX8" s="44"/>
      <c r="AY8" s="44"/>
      <c r="AZ8" s="44"/>
      <c r="BA8" s="44"/>
      <c r="BB8" s="44">
        <f>データ!U6</f>
        <v>1154.33</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2.48</v>
      </c>
      <c r="Q10" s="44"/>
      <c r="R10" s="44"/>
      <c r="S10" s="44"/>
      <c r="T10" s="44"/>
      <c r="U10" s="44"/>
      <c r="V10" s="44"/>
      <c r="W10" s="44">
        <f>データ!Q6</f>
        <v>93.7</v>
      </c>
      <c r="X10" s="44"/>
      <c r="Y10" s="44"/>
      <c r="Z10" s="44"/>
      <c r="AA10" s="44"/>
      <c r="AB10" s="44"/>
      <c r="AC10" s="44"/>
      <c r="AD10" s="49">
        <f>データ!R6</f>
        <v>1954</v>
      </c>
      <c r="AE10" s="49"/>
      <c r="AF10" s="49"/>
      <c r="AG10" s="49"/>
      <c r="AH10" s="49"/>
      <c r="AI10" s="49"/>
      <c r="AJ10" s="49"/>
      <c r="AK10" s="2"/>
      <c r="AL10" s="49">
        <f>データ!V6</f>
        <v>4605</v>
      </c>
      <c r="AM10" s="49"/>
      <c r="AN10" s="49"/>
      <c r="AO10" s="49"/>
      <c r="AP10" s="49"/>
      <c r="AQ10" s="49"/>
      <c r="AR10" s="49"/>
      <c r="AS10" s="49"/>
      <c r="AT10" s="44">
        <f>データ!W6</f>
        <v>1.6</v>
      </c>
      <c r="AU10" s="44"/>
      <c r="AV10" s="44"/>
      <c r="AW10" s="44"/>
      <c r="AX10" s="44"/>
      <c r="AY10" s="44"/>
      <c r="AZ10" s="44"/>
      <c r="BA10" s="44"/>
      <c r="BB10" s="44">
        <f>データ!X6</f>
        <v>2878.13</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126</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124</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125</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【1,225.44】</v>
      </c>
      <c r="I86" s="25" t="str">
        <f>データ!CA6</f>
        <v>【75.58】</v>
      </c>
      <c r="J86" s="25" t="str">
        <f>データ!CL6</f>
        <v>【215.23】</v>
      </c>
      <c r="K86" s="25" t="str">
        <f>データ!CW6</f>
        <v>【42.66】</v>
      </c>
      <c r="L86" s="25" t="str">
        <f>データ!DH6</f>
        <v>【82.67】</v>
      </c>
      <c r="M86" s="25" t="s">
        <v>56</v>
      </c>
      <c r="N86" s="25" t="s">
        <v>57</v>
      </c>
      <c r="O86" s="25" t="str">
        <f>データ!EO6</f>
        <v>【0.10】</v>
      </c>
    </row>
  </sheetData>
  <sheetProtection algorithmName="SHA-512" hashValue="mcDtXOKua/Gz/5I3FN6rB6Fs4x40tLlyC7lNqyvhzfsWcnYJ2Eto43DqWBrUuvEL0t2QkYzqY5HpFJiKkzEVbg==" saltValue="9i/mIxpHBDM8BVVimXQOWA=="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58</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59</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60</v>
      </c>
      <c r="B3" s="28" t="s">
        <v>61</v>
      </c>
      <c r="C3" s="28" t="s">
        <v>62</v>
      </c>
      <c r="D3" s="28" t="s">
        <v>63</v>
      </c>
      <c r="E3" s="28" t="s">
        <v>64</v>
      </c>
      <c r="F3" s="28" t="s">
        <v>65</v>
      </c>
      <c r="G3" s="28" t="s">
        <v>66</v>
      </c>
      <c r="H3" s="76" t="s">
        <v>67</v>
      </c>
      <c r="I3" s="77"/>
      <c r="J3" s="77"/>
      <c r="K3" s="77"/>
      <c r="L3" s="77"/>
      <c r="M3" s="77"/>
      <c r="N3" s="77"/>
      <c r="O3" s="77"/>
      <c r="P3" s="77"/>
      <c r="Q3" s="77"/>
      <c r="R3" s="77"/>
      <c r="S3" s="77"/>
      <c r="T3" s="77"/>
      <c r="U3" s="77"/>
      <c r="V3" s="77"/>
      <c r="W3" s="77"/>
      <c r="X3" s="78"/>
      <c r="Y3" s="82" t="s">
        <v>68</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69</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70</v>
      </c>
      <c r="B4" s="29"/>
      <c r="C4" s="29"/>
      <c r="D4" s="29"/>
      <c r="E4" s="29"/>
      <c r="F4" s="29"/>
      <c r="G4" s="29"/>
      <c r="H4" s="79"/>
      <c r="I4" s="80"/>
      <c r="J4" s="80"/>
      <c r="K4" s="80"/>
      <c r="L4" s="80"/>
      <c r="M4" s="80"/>
      <c r="N4" s="80"/>
      <c r="O4" s="80"/>
      <c r="P4" s="80"/>
      <c r="Q4" s="80"/>
      <c r="R4" s="80"/>
      <c r="S4" s="80"/>
      <c r="T4" s="80"/>
      <c r="U4" s="80"/>
      <c r="V4" s="80"/>
      <c r="W4" s="80"/>
      <c r="X4" s="81"/>
      <c r="Y4" s="75" t="s">
        <v>71</v>
      </c>
      <c r="Z4" s="75"/>
      <c r="AA4" s="75"/>
      <c r="AB4" s="75"/>
      <c r="AC4" s="75"/>
      <c r="AD4" s="75"/>
      <c r="AE4" s="75"/>
      <c r="AF4" s="75"/>
      <c r="AG4" s="75"/>
      <c r="AH4" s="75"/>
      <c r="AI4" s="75"/>
      <c r="AJ4" s="75" t="s">
        <v>72</v>
      </c>
      <c r="AK4" s="75"/>
      <c r="AL4" s="75"/>
      <c r="AM4" s="75"/>
      <c r="AN4" s="75"/>
      <c r="AO4" s="75"/>
      <c r="AP4" s="75"/>
      <c r="AQ4" s="75"/>
      <c r="AR4" s="75"/>
      <c r="AS4" s="75"/>
      <c r="AT4" s="75"/>
      <c r="AU4" s="75" t="s">
        <v>73</v>
      </c>
      <c r="AV4" s="75"/>
      <c r="AW4" s="75"/>
      <c r="AX4" s="75"/>
      <c r="AY4" s="75"/>
      <c r="AZ4" s="75"/>
      <c r="BA4" s="75"/>
      <c r="BB4" s="75"/>
      <c r="BC4" s="75"/>
      <c r="BD4" s="75"/>
      <c r="BE4" s="75"/>
      <c r="BF4" s="75" t="s">
        <v>74</v>
      </c>
      <c r="BG4" s="75"/>
      <c r="BH4" s="75"/>
      <c r="BI4" s="75"/>
      <c r="BJ4" s="75"/>
      <c r="BK4" s="75"/>
      <c r="BL4" s="75"/>
      <c r="BM4" s="75"/>
      <c r="BN4" s="75"/>
      <c r="BO4" s="75"/>
      <c r="BP4" s="75"/>
      <c r="BQ4" s="75" t="s">
        <v>75</v>
      </c>
      <c r="BR4" s="75"/>
      <c r="BS4" s="75"/>
      <c r="BT4" s="75"/>
      <c r="BU4" s="75"/>
      <c r="BV4" s="75"/>
      <c r="BW4" s="75"/>
      <c r="BX4" s="75"/>
      <c r="BY4" s="75"/>
      <c r="BZ4" s="75"/>
      <c r="CA4" s="75"/>
      <c r="CB4" s="75" t="s">
        <v>76</v>
      </c>
      <c r="CC4" s="75"/>
      <c r="CD4" s="75"/>
      <c r="CE4" s="75"/>
      <c r="CF4" s="75"/>
      <c r="CG4" s="75"/>
      <c r="CH4" s="75"/>
      <c r="CI4" s="75"/>
      <c r="CJ4" s="75"/>
      <c r="CK4" s="75"/>
      <c r="CL4" s="75"/>
      <c r="CM4" s="75" t="s">
        <v>77</v>
      </c>
      <c r="CN4" s="75"/>
      <c r="CO4" s="75"/>
      <c r="CP4" s="75"/>
      <c r="CQ4" s="75"/>
      <c r="CR4" s="75"/>
      <c r="CS4" s="75"/>
      <c r="CT4" s="75"/>
      <c r="CU4" s="75"/>
      <c r="CV4" s="75"/>
      <c r="CW4" s="75"/>
      <c r="CX4" s="75" t="s">
        <v>78</v>
      </c>
      <c r="CY4" s="75"/>
      <c r="CZ4" s="75"/>
      <c r="DA4" s="75"/>
      <c r="DB4" s="75"/>
      <c r="DC4" s="75"/>
      <c r="DD4" s="75"/>
      <c r="DE4" s="75"/>
      <c r="DF4" s="75"/>
      <c r="DG4" s="75"/>
      <c r="DH4" s="75"/>
      <c r="DI4" s="75" t="s">
        <v>79</v>
      </c>
      <c r="DJ4" s="75"/>
      <c r="DK4" s="75"/>
      <c r="DL4" s="75"/>
      <c r="DM4" s="75"/>
      <c r="DN4" s="75"/>
      <c r="DO4" s="75"/>
      <c r="DP4" s="75"/>
      <c r="DQ4" s="75"/>
      <c r="DR4" s="75"/>
      <c r="DS4" s="75"/>
      <c r="DT4" s="75" t="s">
        <v>80</v>
      </c>
      <c r="DU4" s="75"/>
      <c r="DV4" s="75"/>
      <c r="DW4" s="75"/>
      <c r="DX4" s="75"/>
      <c r="DY4" s="75"/>
      <c r="DZ4" s="75"/>
      <c r="EA4" s="75"/>
      <c r="EB4" s="75"/>
      <c r="EC4" s="75"/>
      <c r="ED4" s="75"/>
      <c r="EE4" s="75" t="s">
        <v>81</v>
      </c>
      <c r="EF4" s="75"/>
      <c r="EG4" s="75"/>
      <c r="EH4" s="75"/>
      <c r="EI4" s="75"/>
      <c r="EJ4" s="75"/>
      <c r="EK4" s="75"/>
      <c r="EL4" s="75"/>
      <c r="EM4" s="75"/>
      <c r="EN4" s="75"/>
      <c r="EO4" s="75"/>
    </row>
    <row r="5" spans="1:145" x14ac:dyDescent="0.15">
      <c r="A5" s="27" t="s">
        <v>82</v>
      </c>
      <c r="B5" s="30"/>
      <c r="C5" s="30"/>
      <c r="D5" s="30"/>
      <c r="E5" s="30"/>
      <c r="F5" s="30"/>
      <c r="G5" s="30"/>
      <c r="H5" s="31" t="s">
        <v>83</v>
      </c>
      <c r="I5" s="31" t="s">
        <v>84</v>
      </c>
      <c r="J5" s="31" t="s">
        <v>85</v>
      </c>
      <c r="K5" s="31" t="s">
        <v>86</v>
      </c>
      <c r="L5" s="31" t="s">
        <v>87</v>
      </c>
      <c r="M5" s="31" t="s">
        <v>5</v>
      </c>
      <c r="N5" s="31" t="s">
        <v>88</v>
      </c>
      <c r="O5" s="31" t="s">
        <v>89</v>
      </c>
      <c r="P5" s="31" t="s">
        <v>90</v>
      </c>
      <c r="Q5" s="31" t="s">
        <v>91</v>
      </c>
      <c r="R5" s="31" t="s">
        <v>92</v>
      </c>
      <c r="S5" s="31" t="s">
        <v>93</v>
      </c>
      <c r="T5" s="31" t="s">
        <v>94</v>
      </c>
      <c r="U5" s="31" t="s">
        <v>95</v>
      </c>
      <c r="V5" s="31" t="s">
        <v>96</v>
      </c>
      <c r="W5" s="31" t="s">
        <v>97</v>
      </c>
      <c r="X5" s="31" t="s">
        <v>98</v>
      </c>
      <c r="Y5" s="31" t="s">
        <v>99</v>
      </c>
      <c r="Z5" s="31" t="s">
        <v>100</v>
      </c>
      <c r="AA5" s="31" t="s">
        <v>101</v>
      </c>
      <c r="AB5" s="31" t="s">
        <v>102</v>
      </c>
      <c r="AC5" s="31" t="s">
        <v>103</v>
      </c>
      <c r="AD5" s="31" t="s">
        <v>104</v>
      </c>
      <c r="AE5" s="31" t="s">
        <v>105</v>
      </c>
      <c r="AF5" s="31" t="s">
        <v>106</v>
      </c>
      <c r="AG5" s="31" t="s">
        <v>107</v>
      </c>
      <c r="AH5" s="31" t="s">
        <v>108</v>
      </c>
      <c r="AI5" s="31" t="s">
        <v>43</v>
      </c>
      <c r="AJ5" s="31" t="s">
        <v>99</v>
      </c>
      <c r="AK5" s="31" t="s">
        <v>100</v>
      </c>
      <c r="AL5" s="31" t="s">
        <v>101</v>
      </c>
      <c r="AM5" s="31" t="s">
        <v>102</v>
      </c>
      <c r="AN5" s="31" t="s">
        <v>103</v>
      </c>
      <c r="AO5" s="31" t="s">
        <v>104</v>
      </c>
      <c r="AP5" s="31" t="s">
        <v>105</v>
      </c>
      <c r="AQ5" s="31" t="s">
        <v>106</v>
      </c>
      <c r="AR5" s="31" t="s">
        <v>107</v>
      </c>
      <c r="AS5" s="31" t="s">
        <v>108</v>
      </c>
      <c r="AT5" s="31" t="s">
        <v>109</v>
      </c>
      <c r="AU5" s="31" t="s">
        <v>99</v>
      </c>
      <c r="AV5" s="31" t="s">
        <v>100</v>
      </c>
      <c r="AW5" s="31" t="s">
        <v>101</v>
      </c>
      <c r="AX5" s="31" t="s">
        <v>102</v>
      </c>
      <c r="AY5" s="31" t="s">
        <v>103</v>
      </c>
      <c r="AZ5" s="31" t="s">
        <v>104</v>
      </c>
      <c r="BA5" s="31" t="s">
        <v>105</v>
      </c>
      <c r="BB5" s="31" t="s">
        <v>106</v>
      </c>
      <c r="BC5" s="31" t="s">
        <v>107</v>
      </c>
      <c r="BD5" s="31" t="s">
        <v>108</v>
      </c>
      <c r="BE5" s="31" t="s">
        <v>109</v>
      </c>
      <c r="BF5" s="31" t="s">
        <v>99</v>
      </c>
      <c r="BG5" s="31" t="s">
        <v>100</v>
      </c>
      <c r="BH5" s="31" t="s">
        <v>101</v>
      </c>
      <c r="BI5" s="31" t="s">
        <v>102</v>
      </c>
      <c r="BJ5" s="31" t="s">
        <v>103</v>
      </c>
      <c r="BK5" s="31" t="s">
        <v>104</v>
      </c>
      <c r="BL5" s="31" t="s">
        <v>105</v>
      </c>
      <c r="BM5" s="31" t="s">
        <v>106</v>
      </c>
      <c r="BN5" s="31" t="s">
        <v>107</v>
      </c>
      <c r="BO5" s="31" t="s">
        <v>108</v>
      </c>
      <c r="BP5" s="31" t="s">
        <v>109</v>
      </c>
      <c r="BQ5" s="31" t="s">
        <v>99</v>
      </c>
      <c r="BR5" s="31" t="s">
        <v>100</v>
      </c>
      <c r="BS5" s="31" t="s">
        <v>101</v>
      </c>
      <c r="BT5" s="31" t="s">
        <v>102</v>
      </c>
      <c r="BU5" s="31" t="s">
        <v>103</v>
      </c>
      <c r="BV5" s="31" t="s">
        <v>104</v>
      </c>
      <c r="BW5" s="31" t="s">
        <v>105</v>
      </c>
      <c r="BX5" s="31" t="s">
        <v>106</v>
      </c>
      <c r="BY5" s="31" t="s">
        <v>107</v>
      </c>
      <c r="BZ5" s="31" t="s">
        <v>108</v>
      </c>
      <c r="CA5" s="31" t="s">
        <v>109</v>
      </c>
      <c r="CB5" s="31" t="s">
        <v>99</v>
      </c>
      <c r="CC5" s="31" t="s">
        <v>100</v>
      </c>
      <c r="CD5" s="31" t="s">
        <v>101</v>
      </c>
      <c r="CE5" s="31" t="s">
        <v>102</v>
      </c>
      <c r="CF5" s="31" t="s">
        <v>103</v>
      </c>
      <c r="CG5" s="31" t="s">
        <v>104</v>
      </c>
      <c r="CH5" s="31" t="s">
        <v>105</v>
      </c>
      <c r="CI5" s="31" t="s">
        <v>106</v>
      </c>
      <c r="CJ5" s="31" t="s">
        <v>107</v>
      </c>
      <c r="CK5" s="31" t="s">
        <v>108</v>
      </c>
      <c r="CL5" s="31" t="s">
        <v>109</v>
      </c>
      <c r="CM5" s="31" t="s">
        <v>99</v>
      </c>
      <c r="CN5" s="31" t="s">
        <v>100</v>
      </c>
      <c r="CO5" s="31" t="s">
        <v>101</v>
      </c>
      <c r="CP5" s="31" t="s">
        <v>102</v>
      </c>
      <c r="CQ5" s="31" t="s">
        <v>103</v>
      </c>
      <c r="CR5" s="31" t="s">
        <v>104</v>
      </c>
      <c r="CS5" s="31" t="s">
        <v>105</v>
      </c>
      <c r="CT5" s="31" t="s">
        <v>106</v>
      </c>
      <c r="CU5" s="31" t="s">
        <v>107</v>
      </c>
      <c r="CV5" s="31" t="s">
        <v>108</v>
      </c>
      <c r="CW5" s="31" t="s">
        <v>109</v>
      </c>
      <c r="CX5" s="31" t="s">
        <v>99</v>
      </c>
      <c r="CY5" s="31" t="s">
        <v>100</v>
      </c>
      <c r="CZ5" s="31" t="s">
        <v>101</v>
      </c>
      <c r="DA5" s="31" t="s">
        <v>102</v>
      </c>
      <c r="DB5" s="31" t="s">
        <v>103</v>
      </c>
      <c r="DC5" s="31" t="s">
        <v>104</v>
      </c>
      <c r="DD5" s="31" t="s">
        <v>105</v>
      </c>
      <c r="DE5" s="31" t="s">
        <v>106</v>
      </c>
      <c r="DF5" s="31" t="s">
        <v>107</v>
      </c>
      <c r="DG5" s="31" t="s">
        <v>108</v>
      </c>
      <c r="DH5" s="31" t="s">
        <v>109</v>
      </c>
      <c r="DI5" s="31" t="s">
        <v>99</v>
      </c>
      <c r="DJ5" s="31" t="s">
        <v>100</v>
      </c>
      <c r="DK5" s="31" t="s">
        <v>101</v>
      </c>
      <c r="DL5" s="31" t="s">
        <v>102</v>
      </c>
      <c r="DM5" s="31" t="s">
        <v>103</v>
      </c>
      <c r="DN5" s="31" t="s">
        <v>104</v>
      </c>
      <c r="DO5" s="31" t="s">
        <v>105</v>
      </c>
      <c r="DP5" s="31" t="s">
        <v>106</v>
      </c>
      <c r="DQ5" s="31" t="s">
        <v>107</v>
      </c>
      <c r="DR5" s="31" t="s">
        <v>108</v>
      </c>
      <c r="DS5" s="31" t="s">
        <v>109</v>
      </c>
      <c r="DT5" s="31" t="s">
        <v>99</v>
      </c>
      <c r="DU5" s="31" t="s">
        <v>100</v>
      </c>
      <c r="DV5" s="31" t="s">
        <v>101</v>
      </c>
      <c r="DW5" s="31" t="s">
        <v>102</v>
      </c>
      <c r="DX5" s="31" t="s">
        <v>103</v>
      </c>
      <c r="DY5" s="31" t="s">
        <v>104</v>
      </c>
      <c r="DZ5" s="31" t="s">
        <v>105</v>
      </c>
      <c r="EA5" s="31" t="s">
        <v>106</v>
      </c>
      <c r="EB5" s="31" t="s">
        <v>107</v>
      </c>
      <c r="EC5" s="31" t="s">
        <v>108</v>
      </c>
      <c r="ED5" s="31" t="s">
        <v>109</v>
      </c>
      <c r="EE5" s="31" t="s">
        <v>99</v>
      </c>
      <c r="EF5" s="31" t="s">
        <v>100</v>
      </c>
      <c r="EG5" s="31" t="s">
        <v>101</v>
      </c>
      <c r="EH5" s="31" t="s">
        <v>102</v>
      </c>
      <c r="EI5" s="31" t="s">
        <v>103</v>
      </c>
      <c r="EJ5" s="31" t="s">
        <v>104</v>
      </c>
      <c r="EK5" s="31" t="s">
        <v>105</v>
      </c>
      <c r="EL5" s="31" t="s">
        <v>106</v>
      </c>
      <c r="EM5" s="31" t="s">
        <v>107</v>
      </c>
      <c r="EN5" s="31" t="s">
        <v>108</v>
      </c>
      <c r="EO5" s="31" t="s">
        <v>109</v>
      </c>
    </row>
    <row r="6" spans="1:145" s="35" customFormat="1" x14ac:dyDescent="0.15">
      <c r="A6" s="27" t="s">
        <v>110</v>
      </c>
      <c r="B6" s="32">
        <f>B7</f>
        <v>2017</v>
      </c>
      <c r="C6" s="32">
        <f t="shared" ref="C6:X6" si="3">C7</f>
        <v>232076</v>
      </c>
      <c r="D6" s="32">
        <f t="shared" si="3"/>
        <v>47</v>
      </c>
      <c r="E6" s="32">
        <f t="shared" si="3"/>
        <v>17</v>
      </c>
      <c r="F6" s="32">
        <f t="shared" si="3"/>
        <v>4</v>
      </c>
      <c r="G6" s="32">
        <f t="shared" si="3"/>
        <v>0</v>
      </c>
      <c r="H6" s="32" t="str">
        <f t="shared" si="3"/>
        <v>愛知県　豊川市</v>
      </c>
      <c r="I6" s="32" t="str">
        <f t="shared" si="3"/>
        <v>法非適用</v>
      </c>
      <c r="J6" s="32" t="str">
        <f t="shared" si="3"/>
        <v>下水道事業</v>
      </c>
      <c r="K6" s="32" t="str">
        <f t="shared" si="3"/>
        <v>特定環境保全公共下水道</v>
      </c>
      <c r="L6" s="32" t="str">
        <f t="shared" si="3"/>
        <v>D2</v>
      </c>
      <c r="M6" s="32" t="str">
        <f t="shared" si="3"/>
        <v>非設置</v>
      </c>
      <c r="N6" s="33" t="str">
        <f t="shared" si="3"/>
        <v>-</v>
      </c>
      <c r="O6" s="33" t="str">
        <f t="shared" si="3"/>
        <v>該当数値なし</v>
      </c>
      <c r="P6" s="33">
        <f t="shared" si="3"/>
        <v>2.48</v>
      </c>
      <c r="Q6" s="33">
        <f t="shared" si="3"/>
        <v>93.7</v>
      </c>
      <c r="R6" s="33">
        <f t="shared" si="3"/>
        <v>1954</v>
      </c>
      <c r="S6" s="33">
        <f t="shared" si="3"/>
        <v>186009</v>
      </c>
      <c r="T6" s="33">
        <f t="shared" si="3"/>
        <v>161.13999999999999</v>
      </c>
      <c r="U6" s="33">
        <f t="shared" si="3"/>
        <v>1154.33</v>
      </c>
      <c r="V6" s="33">
        <f t="shared" si="3"/>
        <v>4605</v>
      </c>
      <c r="W6" s="33">
        <f t="shared" si="3"/>
        <v>1.6</v>
      </c>
      <c r="X6" s="33">
        <f t="shared" si="3"/>
        <v>2878.13</v>
      </c>
      <c r="Y6" s="34">
        <f>IF(Y7="",NA(),Y7)</f>
        <v>59.05</v>
      </c>
      <c r="Z6" s="34">
        <f t="shared" ref="Z6:AH6" si="4">IF(Z7="",NA(),Z7)</f>
        <v>67.650000000000006</v>
      </c>
      <c r="AA6" s="34">
        <f t="shared" si="4"/>
        <v>99.72</v>
      </c>
      <c r="AB6" s="34">
        <f t="shared" si="4"/>
        <v>98.62</v>
      </c>
      <c r="AC6" s="34">
        <f t="shared" si="4"/>
        <v>78.95</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3">
        <f>IF(BF7="",NA(),BF7)</f>
        <v>0</v>
      </c>
      <c r="BG6" s="33">
        <f t="shared" ref="BG6:BO6" si="7">IF(BG7="",NA(),BG7)</f>
        <v>0</v>
      </c>
      <c r="BH6" s="34">
        <f t="shared" si="7"/>
        <v>993.93</v>
      </c>
      <c r="BI6" s="34">
        <f t="shared" si="7"/>
        <v>1256.44</v>
      </c>
      <c r="BJ6" s="34">
        <f t="shared" si="7"/>
        <v>1237.3599999999999</v>
      </c>
      <c r="BK6" s="34">
        <f t="shared" si="7"/>
        <v>1569.13</v>
      </c>
      <c r="BL6" s="34">
        <f t="shared" si="7"/>
        <v>1436</v>
      </c>
      <c r="BM6" s="34">
        <f t="shared" si="7"/>
        <v>1434.89</v>
      </c>
      <c r="BN6" s="34">
        <f t="shared" si="7"/>
        <v>1298.9100000000001</v>
      </c>
      <c r="BO6" s="34">
        <f t="shared" si="7"/>
        <v>1243.71</v>
      </c>
      <c r="BP6" s="33" t="str">
        <f>IF(BP7="","",IF(BP7="-","【-】","【"&amp;SUBSTITUTE(TEXT(BP7,"#,##0.00"),"-","△")&amp;"】"))</f>
        <v>【1,225.44】</v>
      </c>
      <c r="BQ6" s="34">
        <f>IF(BQ7="",NA(),BQ7)</f>
        <v>50.21</v>
      </c>
      <c r="BR6" s="34">
        <f t="shared" ref="BR6:BZ6" si="8">IF(BR7="",NA(),BR7)</f>
        <v>57.64</v>
      </c>
      <c r="BS6" s="34">
        <f t="shared" si="8"/>
        <v>99.85</v>
      </c>
      <c r="BT6" s="34">
        <f t="shared" si="8"/>
        <v>98.06</v>
      </c>
      <c r="BU6" s="34">
        <f t="shared" si="8"/>
        <v>75.25</v>
      </c>
      <c r="BV6" s="34">
        <f t="shared" si="8"/>
        <v>64.63</v>
      </c>
      <c r="BW6" s="34">
        <f t="shared" si="8"/>
        <v>66.56</v>
      </c>
      <c r="BX6" s="34">
        <f t="shared" si="8"/>
        <v>66.22</v>
      </c>
      <c r="BY6" s="34">
        <f t="shared" si="8"/>
        <v>69.87</v>
      </c>
      <c r="BZ6" s="34">
        <f t="shared" si="8"/>
        <v>74.3</v>
      </c>
      <c r="CA6" s="33" t="str">
        <f>IF(CA7="","",IF(CA7="-","【-】","【"&amp;SUBSTITUTE(TEXT(CA7,"#,##0.00"),"-","△")&amp;"】"))</f>
        <v>【75.58】</v>
      </c>
      <c r="CB6" s="34">
        <f>IF(CB7="",NA(),CB7)</f>
        <v>220.18</v>
      </c>
      <c r="CC6" s="34">
        <f t="shared" ref="CC6:CK6" si="9">IF(CC7="",NA(),CC7)</f>
        <v>231.79</v>
      </c>
      <c r="CD6" s="34">
        <f t="shared" si="9"/>
        <v>150</v>
      </c>
      <c r="CE6" s="34">
        <f t="shared" si="9"/>
        <v>150</v>
      </c>
      <c r="CF6" s="34">
        <f t="shared" si="9"/>
        <v>189.61</v>
      </c>
      <c r="CG6" s="34">
        <f t="shared" si="9"/>
        <v>245.75</v>
      </c>
      <c r="CH6" s="34">
        <f t="shared" si="9"/>
        <v>244.29</v>
      </c>
      <c r="CI6" s="34">
        <f t="shared" si="9"/>
        <v>246.72</v>
      </c>
      <c r="CJ6" s="34">
        <f t="shared" si="9"/>
        <v>234.96</v>
      </c>
      <c r="CK6" s="34">
        <f t="shared" si="9"/>
        <v>221.81</v>
      </c>
      <c r="CL6" s="33" t="str">
        <f>IF(CL7="","",IF(CL7="-","【-】","【"&amp;SUBSTITUTE(TEXT(CL7,"#,##0.00"),"-","△")&amp;"】"))</f>
        <v>【215.23】</v>
      </c>
      <c r="CM6" s="34" t="str">
        <f>IF(CM7="",NA(),CM7)</f>
        <v>-</v>
      </c>
      <c r="CN6" s="34" t="str">
        <f t="shared" ref="CN6:CV6" si="10">IF(CN7="",NA(),CN7)</f>
        <v>-</v>
      </c>
      <c r="CO6" s="34" t="str">
        <f t="shared" si="10"/>
        <v>-</v>
      </c>
      <c r="CP6" s="34" t="str">
        <f t="shared" si="10"/>
        <v>-</v>
      </c>
      <c r="CQ6" s="34" t="str">
        <f t="shared" si="10"/>
        <v>-</v>
      </c>
      <c r="CR6" s="34">
        <f t="shared" si="10"/>
        <v>43.65</v>
      </c>
      <c r="CS6" s="34">
        <f t="shared" si="10"/>
        <v>43.58</v>
      </c>
      <c r="CT6" s="34">
        <f t="shared" si="10"/>
        <v>41.35</v>
      </c>
      <c r="CU6" s="34">
        <f t="shared" si="10"/>
        <v>42.9</v>
      </c>
      <c r="CV6" s="34">
        <f t="shared" si="10"/>
        <v>43.36</v>
      </c>
      <c r="CW6" s="33" t="str">
        <f>IF(CW7="","",IF(CW7="-","【-】","【"&amp;SUBSTITUTE(TEXT(CW7,"#,##0.00"),"-","△")&amp;"】"))</f>
        <v>【42.66】</v>
      </c>
      <c r="CX6" s="34">
        <f>IF(CX7="",NA(),CX7)</f>
        <v>84.09</v>
      </c>
      <c r="CY6" s="34">
        <f t="shared" ref="CY6:DG6" si="11">IF(CY7="",NA(),CY7)</f>
        <v>84.71</v>
      </c>
      <c r="CZ6" s="34">
        <f t="shared" si="11"/>
        <v>85.9</v>
      </c>
      <c r="DA6" s="34">
        <f t="shared" si="11"/>
        <v>88.32</v>
      </c>
      <c r="DB6" s="34">
        <f t="shared" si="11"/>
        <v>89.99</v>
      </c>
      <c r="DC6" s="34">
        <f t="shared" si="11"/>
        <v>82.2</v>
      </c>
      <c r="DD6" s="34">
        <f t="shared" si="11"/>
        <v>82.35</v>
      </c>
      <c r="DE6" s="34">
        <f t="shared" si="11"/>
        <v>82.9</v>
      </c>
      <c r="DF6" s="34">
        <f t="shared" si="11"/>
        <v>83.5</v>
      </c>
      <c r="DG6" s="34">
        <f t="shared" si="11"/>
        <v>83.06</v>
      </c>
      <c r="DH6" s="33" t="str">
        <f>IF(DH7="","",IF(DH7="-","【-】","【"&amp;SUBSTITUTE(TEXT(DH7,"#,##0.00"),"-","△")&amp;"】"))</f>
        <v>【82.67】</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0.05</v>
      </c>
      <c r="EK6" s="34">
        <f t="shared" si="14"/>
        <v>0.04</v>
      </c>
      <c r="EL6" s="34">
        <f t="shared" si="14"/>
        <v>7.0000000000000007E-2</v>
      </c>
      <c r="EM6" s="34">
        <f t="shared" si="14"/>
        <v>0.09</v>
      </c>
      <c r="EN6" s="34">
        <f t="shared" si="14"/>
        <v>0.09</v>
      </c>
      <c r="EO6" s="33" t="str">
        <f>IF(EO7="","",IF(EO7="-","【-】","【"&amp;SUBSTITUTE(TEXT(EO7,"#,##0.00"),"-","△")&amp;"】"))</f>
        <v>【0.10】</v>
      </c>
    </row>
    <row r="7" spans="1:145" s="35" customFormat="1" x14ac:dyDescent="0.15">
      <c r="A7" s="27"/>
      <c r="B7" s="36">
        <v>2017</v>
      </c>
      <c r="C7" s="36">
        <v>232076</v>
      </c>
      <c r="D7" s="36">
        <v>47</v>
      </c>
      <c r="E7" s="36">
        <v>17</v>
      </c>
      <c r="F7" s="36">
        <v>4</v>
      </c>
      <c r="G7" s="36">
        <v>0</v>
      </c>
      <c r="H7" s="36" t="s">
        <v>111</v>
      </c>
      <c r="I7" s="36" t="s">
        <v>112</v>
      </c>
      <c r="J7" s="36" t="s">
        <v>113</v>
      </c>
      <c r="K7" s="36" t="s">
        <v>114</v>
      </c>
      <c r="L7" s="36" t="s">
        <v>115</v>
      </c>
      <c r="M7" s="36" t="s">
        <v>116</v>
      </c>
      <c r="N7" s="37" t="s">
        <v>117</v>
      </c>
      <c r="O7" s="37" t="s">
        <v>118</v>
      </c>
      <c r="P7" s="37">
        <v>2.48</v>
      </c>
      <c r="Q7" s="37">
        <v>93.7</v>
      </c>
      <c r="R7" s="37">
        <v>1954</v>
      </c>
      <c r="S7" s="37">
        <v>186009</v>
      </c>
      <c r="T7" s="37">
        <v>161.13999999999999</v>
      </c>
      <c r="U7" s="37">
        <v>1154.33</v>
      </c>
      <c r="V7" s="37">
        <v>4605</v>
      </c>
      <c r="W7" s="37">
        <v>1.6</v>
      </c>
      <c r="X7" s="37">
        <v>2878.13</v>
      </c>
      <c r="Y7" s="37">
        <v>59.05</v>
      </c>
      <c r="Z7" s="37">
        <v>67.650000000000006</v>
      </c>
      <c r="AA7" s="37">
        <v>99.72</v>
      </c>
      <c r="AB7" s="37">
        <v>98.62</v>
      </c>
      <c r="AC7" s="37">
        <v>78.95</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0</v>
      </c>
      <c r="BG7" s="37">
        <v>0</v>
      </c>
      <c r="BH7" s="37">
        <v>993.93</v>
      </c>
      <c r="BI7" s="37">
        <v>1256.44</v>
      </c>
      <c r="BJ7" s="37">
        <v>1237.3599999999999</v>
      </c>
      <c r="BK7" s="37">
        <v>1569.13</v>
      </c>
      <c r="BL7" s="37">
        <v>1436</v>
      </c>
      <c r="BM7" s="37">
        <v>1434.89</v>
      </c>
      <c r="BN7" s="37">
        <v>1298.9100000000001</v>
      </c>
      <c r="BO7" s="37">
        <v>1243.71</v>
      </c>
      <c r="BP7" s="37">
        <v>1225.44</v>
      </c>
      <c r="BQ7" s="37">
        <v>50.21</v>
      </c>
      <c r="BR7" s="37">
        <v>57.64</v>
      </c>
      <c r="BS7" s="37">
        <v>99.85</v>
      </c>
      <c r="BT7" s="37">
        <v>98.06</v>
      </c>
      <c r="BU7" s="37">
        <v>75.25</v>
      </c>
      <c r="BV7" s="37">
        <v>64.63</v>
      </c>
      <c r="BW7" s="37">
        <v>66.56</v>
      </c>
      <c r="BX7" s="37">
        <v>66.22</v>
      </c>
      <c r="BY7" s="37">
        <v>69.87</v>
      </c>
      <c r="BZ7" s="37">
        <v>74.3</v>
      </c>
      <c r="CA7" s="37">
        <v>75.58</v>
      </c>
      <c r="CB7" s="37">
        <v>220.18</v>
      </c>
      <c r="CC7" s="37">
        <v>231.79</v>
      </c>
      <c r="CD7" s="37">
        <v>150</v>
      </c>
      <c r="CE7" s="37">
        <v>150</v>
      </c>
      <c r="CF7" s="37">
        <v>189.61</v>
      </c>
      <c r="CG7" s="37">
        <v>245.75</v>
      </c>
      <c r="CH7" s="37">
        <v>244.29</v>
      </c>
      <c r="CI7" s="37">
        <v>246.72</v>
      </c>
      <c r="CJ7" s="37">
        <v>234.96</v>
      </c>
      <c r="CK7" s="37">
        <v>221.81</v>
      </c>
      <c r="CL7" s="37">
        <v>215.23</v>
      </c>
      <c r="CM7" s="37" t="s">
        <v>117</v>
      </c>
      <c r="CN7" s="37" t="s">
        <v>117</v>
      </c>
      <c r="CO7" s="37" t="s">
        <v>117</v>
      </c>
      <c r="CP7" s="37" t="s">
        <v>117</v>
      </c>
      <c r="CQ7" s="37" t="s">
        <v>117</v>
      </c>
      <c r="CR7" s="37">
        <v>43.65</v>
      </c>
      <c r="CS7" s="37">
        <v>43.58</v>
      </c>
      <c r="CT7" s="37">
        <v>41.35</v>
      </c>
      <c r="CU7" s="37">
        <v>42.9</v>
      </c>
      <c r="CV7" s="37">
        <v>43.36</v>
      </c>
      <c r="CW7" s="37">
        <v>42.66</v>
      </c>
      <c r="CX7" s="37">
        <v>84.09</v>
      </c>
      <c r="CY7" s="37">
        <v>84.71</v>
      </c>
      <c r="CZ7" s="37">
        <v>85.9</v>
      </c>
      <c r="DA7" s="37">
        <v>88.32</v>
      </c>
      <c r="DB7" s="37">
        <v>89.99</v>
      </c>
      <c r="DC7" s="37">
        <v>82.2</v>
      </c>
      <c r="DD7" s="37">
        <v>82.35</v>
      </c>
      <c r="DE7" s="37">
        <v>82.9</v>
      </c>
      <c r="DF7" s="37">
        <v>83.5</v>
      </c>
      <c r="DG7" s="37">
        <v>83.06</v>
      </c>
      <c r="DH7" s="37">
        <v>82.67</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0.05</v>
      </c>
      <c r="EK7" s="37">
        <v>0.04</v>
      </c>
      <c r="EL7" s="37">
        <v>7.0000000000000007E-2</v>
      </c>
      <c r="EM7" s="37">
        <v>0.09</v>
      </c>
      <c r="EN7" s="37">
        <v>0.09</v>
      </c>
      <c r="EO7" s="37">
        <v>0.1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119</v>
      </c>
      <c r="C9" s="39" t="s">
        <v>120</v>
      </c>
      <c r="D9" s="39" t="s">
        <v>121</v>
      </c>
      <c r="E9" s="39" t="s">
        <v>122</v>
      </c>
      <c r="F9" s="39" t="s">
        <v>123</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61</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2019-01-18T02:13:52Z</cp:lastPrinted>
  <dcterms:created xsi:type="dcterms:W3CDTF">2018-12-03T09:15:04Z</dcterms:created>
  <dcterms:modified xsi:type="dcterms:W3CDTF">2019-02-13T00:27:48Z</dcterms:modified>
  <cp:category/>
</cp:coreProperties>
</file>