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4_駐車場\"/>
    </mc:Choice>
  </mc:AlternateContent>
  <workbookProtection workbookAlgorithmName="SHA-512" workbookHashValue="8juQUgLptOcVh6HvME33adCz1BIH0fEVBycTME5XQv1Eq+rQfY4jsod9QXWJbStn6P9KHlCGYAB9TA8mjCljKw==" workbookSaltValue="rBiPn02M1UlgbB8SgFWr2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GQ30" i="4"/>
  <c r="BZ30" i="4"/>
  <c r="BZ51" i="4"/>
  <c r="HP76" i="4"/>
  <c r="BG51" i="4"/>
  <c r="FX30" i="4"/>
  <c r="BG30" i="4"/>
  <c r="AV76" i="4"/>
  <c r="KO51" i="4"/>
  <c r="FX51" i="4"/>
  <c r="LE76"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<sst xmlns="http://schemas.openxmlformats.org/spreadsheetml/2006/main" count="287" uniqueCount="146">
  <si>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</si>
  <si>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</si>
  <si>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</si>
  <si>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</si>
  <si>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</si>
  <si>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</si>
  <si>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</si>
  <si>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</si>
  <si>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</si>
  <si>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</si>
  <si>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</si>
  <si>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</si>
  <si>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</si>
  <si>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</si>
  <si>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</si>
  <si>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</si>
  <si>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</si>
  <si>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</si>
  <si>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</si>
  <si>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</si>
  <si>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</si>
  <si>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</si>
  <si>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</si>
  <si>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</si>
  <si>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</si>
  <si>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</si>
  <si>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</si>
  <si>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</si>
  <si>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</si>
  <si>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</si>
  <si>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</si>
  <si>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</si>
  <si>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</si>
  <si>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</si>
  <si>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</si>
  <si>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</si>
  <si>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</si>
  <si>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</si>
  <si>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</si>
  <si>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</si>
  <si>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</si>
  <si>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</si>
  <si>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</si>
  <si>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</si>
  <si>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</si>
  <si>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</si>
  <si>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</si>
  <si>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</si>
  <si>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</si>
  <si>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</si>
  <si>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</si>
  <si>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</si>
  <si>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</si>
  <si>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</si>
  <si>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</si>
  <si>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</si>
  <si>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</si>
  <si>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</si>
  <si>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</si>
  <si>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</si>
  <si>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</si>
  <si>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</si>
  <si>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</si>
  <si>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</si>
  <si>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</si>
  <si>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</si>
  <si>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</si>
  <si>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</si>
  <si>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</si>
  <si>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</si>
  <si>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</si>
  <si>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</si>
  <si>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</si>
  <si>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</si>
  <si>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</si>
  <si>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</si>
  <si>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</si>
  <si>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</si>
  <si>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</si>
  <si>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</si>
  <si>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</si>
  <si>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</si>
  <si>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</si>
  <si>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</si>
  <si>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</si>
  <si>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</si>
  <si>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</si>
  <si>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</si>
  <si>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</si>
  <si>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</si>
  <si>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</si>
  <si>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</si>
  <si>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</si>
  <si>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</si>
  <si>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</si>
  <si>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</si>
  <si>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</si>
  <si>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</si>
  <si>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</si>
  <si>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</si>
  <si>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</si>
  <si>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</si>
  <si>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</si>
  <si>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</si>
  <si>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</si>
  <si>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</si>
  <si>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</si>
  <si>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</si>
  <si>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</si>
  <si>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</si>
  <si>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</si>
  <si>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</si>
  <si>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</si>
  <si>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</si>
  <si>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</si>
  <si>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</si>
  <si>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</si>
  <si>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</si>
  <si>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</si>
  <si>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</si>
  <si>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</si>
  <si>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</si>
  <si>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</si>
  <si>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</si>
  <si>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</si>
  <si>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愛知御津駅前駐車場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</si>
  <si>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</si>
  <si>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</si>
  <si>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</si>
  <si>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</si>
  <si>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</si>
  <si>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</si>
  <si>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</si>
  <si>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</si>
  <si>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</si>
  <si>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</si>
  <si>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</si>
  <si>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</si>
  <si>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</si>
  <si>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</si>
  <si>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</si>
  <si>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</si>
  <si>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本駐車場の経営につきましては、過去5年間でほぼ横ばいに推移しています。
①収益的収支比率も100％以上になっています。他会計からの補助も行なわず、特別会計にて行なわれ、独立採算制を保っています。
当該施設はパーク＆ライドで通勤等の利用が大半である駐車場であり、また市の主要駅に隣接しています。月極利用の定期代金のみを徴収しているため各種平均値より低い値が見られますが、駐車区画の全体数に対し使用台数もほぼ埋まっているため、問題ないと考えます。周辺の類似施設と比較しても妥当な額の定期利用料金ですが、さらなる収益増加のため、駐車料金額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9" eb="60">
      <t>ホカ</t>
    </rPh>
    <rPh sb="60" eb="62">
      <t>カイケイ</t>
    </rPh>
    <rPh sb="65" eb="67">
      <t>ホジョ</t>
    </rPh>
    <rPh sb="68" eb="69">
      <t>オコ</t>
    </rPh>
    <rPh sb="73" eb="75">
      <t>トクベツ</t>
    </rPh>
    <rPh sb="75" eb="77">
      <t>カイケイ</t>
    </rPh>
    <rPh sb="79" eb="80">
      <t>オコ</t>
    </rPh>
    <rPh sb="84" eb="86">
      <t>ドクリツ</t>
    </rPh>
    <rPh sb="86" eb="88">
      <t>サイサン</t>
    </rPh>
    <rPh sb="88" eb="89">
      <t>セイ</t>
    </rPh>
    <rPh sb="90" eb="91">
      <t>タモ</t>
    </rPh>
    <rPh sb="98" eb="100">
      <t>トウガイ</t>
    </rPh>
    <rPh sb="100" eb="102">
      <t>シセツ</t>
    </rPh>
    <rPh sb="111" eb="113">
      <t>ツウキン</t>
    </rPh>
    <rPh sb="113" eb="114">
      <t>ナド</t>
    </rPh>
    <rPh sb="115" eb="117">
      <t>リヨウ</t>
    </rPh>
    <rPh sb="118" eb="120">
      <t>タイハン</t>
    </rPh>
    <rPh sb="123" eb="126">
      <t>チュウシャジョウ</t>
    </rPh>
    <rPh sb="132" eb="133">
      <t>シ</t>
    </rPh>
    <rPh sb="134" eb="136">
      <t>シュヨウ</t>
    </rPh>
    <rPh sb="136" eb="137">
      <t>エキ</t>
    </rPh>
    <rPh sb="138" eb="140">
      <t>リンセツ</t>
    </rPh>
    <rPh sb="146" eb="148">
      <t>ツキギメ</t>
    </rPh>
    <rPh sb="148" eb="150">
      <t>リヨウ</t>
    </rPh>
    <rPh sb="151" eb="153">
      <t>テイキ</t>
    </rPh>
    <rPh sb="153" eb="155">
      <t>ダイキン</t>
    </rPh>
    <rPh sb="158" eb="160">
      <t>チョウシュウ</t>
    </rPh>
    <rPh sb="166" eb="168">
      <t>カクシュ</t>
    </rPh>
    <rPh sb="168" eb="171">
      <t>ヘイキンチ</t>
    </rPh>
    <rPh sb="173" eb="174">
      <t>ヒク</t>
    </rPh>
    <rPh sb="175" eb="176">
      <t>アタイ</t>
    </rPh>
    <rPh sb="177" eb="178">
      <t>ミ</t>
    </rPh>
    <rPh sb="184" eb="186">
      <t>チュウシャ</t>
    </rPh>
    <rPh sb="186" eb="188">
      <t>クカク</t>
    </rPh>
    <rPh sb="189" eb="191">
      <t>ゼンタイ</t>
    </rPh>
    <rPh sb="191" eb="192">
      <t>カズ</t>
    </rPh>
    <rPh sb="193" eb="194">
      <t>タイ</t>
    </rPh>
    <rPh sb="195" eb="197">
      <t>シヨウ</t>
    </rPh>
    <rPh sb="197" eb="199">
      <t>ダイスウ</t>
    </rPh>
    <rPh sb="202" eb="203">
      <t>ウ</t>
    </rPh>
    <rPh sb="211" eb="213">
      <t>モンダイ</t>
    </rPh>
    <rPh sb="216" eb="217">
      <t>カンガ</t>
    </rPh>
    <rPh sb="221" eb="223">
      <t>シュウヘン</t>
    </rPh>
    <rPh sb="224" eb="226">
      <t>ルイジ</t>
    </rPh>
    <rPh sb="226" eb="228">
      <t>シセツ</t>
    </rPh>
    <rPh sb="229" eb="231">
      <t>ヒカク</t>
    </rPh>
    <rPh sb="234" eb="236">
      <t>ダトウ</t>
    </rPh>
    <rPh sb="237" eb="238">
      <t>ガク</t>
    </rPh>
    <rPh sb="239" eb="241">
      <t>テイキ</t>
    </rPh>
    <rPh sb="241" eb="243">
      <t>リヨウ</t>
    </rPh>
    <rPh sb="243" eb="245">
      <t>リョウキン</t>
    </rPh>
    <rPh sb="253" eb="255">
      <t>シュウエキ</t>
    </rPh>
    <rPh sb="255" eb="257">
      <t>ゾウカ</t>
    </rPh>
    <rPh sb="261" eb="263">
      <t>チュウシャ</t>
    </rPh>
    <rPh sb="263" eb="264">
      <t>リョウ</t>
    </rPh>
    <rPh sb="264" eb="266">
      <t>キンガク</t>
    </rPh>
    <rPh sb="267" eb="269">
      <t>ミナオ</t>
    </rPh>
    <rPh sb="270" eb="271">
      <t>ナド</t>
    </rPh>
    <rPh sb="272" eb="275">
      <t>チュウシャジョウ</t>
    </rPh>
    <rPh sb="276" eb="278">
      <t>コウコク</t>
    </rPh>
    <rPh sb="278" eb="280">
      <t>センデン</t>
    </rPh>
    <rPh sb="280" eb="281">
      <t>ナド</t>
    </rPh>
    <rPh sb="282" eb="284">
      <t>テキギ</t>
    </rPh>
    <rPh sb="284" eb="286">
      <t>ケントウ</t>
    </rPh>
    <rPh sb="293" eb="295">
      <t>コンゴ</t>
    </rPh>
    <rPh sb="296" eb="298">
      <t>アンテイ</t>
    </rPh>
    <rPh sb="300" eb="302">
      <t>ケイエイ</t>
    </rPh>
    <rPh sb="303" eb="305">
      <t>ケイゾク</t>
    </rPh>
    <rPh sb="314" eb="316">
      <t>ヒヨウ</t>
    </rPh>
    <rPh sb="316" eb="318">
      <t>サクゲン</t>
    </rPh>
    <rPh sb="319" eb="320">
      <t>オコナ</t>
    </rPh>
    <rPh sb="322" eb="323">
      <t>サラ</t>
    </rPh>
    <rPh sb="325" eb="327">
      <t>シュウエキ</t>
    </rPh>
    <rPh sb="327" eb="329">
      <t>コウジョウ</t>
    </rPh>
    <rPh sb="330" eb="331">
      <t>ツト</t>
    </rPh>
    <phoneticPr fontId="15"/>
  </si>
  <si>
    <t>当該施設は建設時に地方債を利用していません。
今後10年における⑧設備投資見込額は、場内に投資すべき躯体等がないため、0円になっております。ただし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84" eb="86">
      <t>ホシュウ</t>
    </rPh>
    <rPh sb="126" eb="128">
      <t>シサン</t>
    </rPh>
    <rPh sb="128" eb="130">
      <t>ゼンタイ</t>
    </rPh>
    <rPh sb="131" eb="133">
      <t>カチ</t>
    </rPh>
    <rPh sb="134" eb="135">
      <t>カンガ</t>
    </rPh>
    <rPh sb="139" eb="141">
      <t>ゲンザイ</t>
    </rPh>
    <rPh sb="142" eb="144">
      <t>リッチ</t>
    </rPh>
    <rPh sb="145" eb="147">
      <t>ヒツヨウ</t>
    </rPh>
    <rPh sb="147" eb="150">
      <t>フカケツ</t>
    </rPh>
    <rPh sb="154" eb="155">
      <t>カンガ</t>
    </rPh>
    <rPh sb="161" eb="163">
      <t>コンゴ</t>
    </rPh>
    <rPh sb="164" eb="166">
      <t>ミンカン</t>
    </rPh>
    <rPh sb="166" eb="168">
      <t>カツリョク</t>
    </rPh>
    <rPh sb="169" eb="171">
      <t>テキセツ</t>
    </rPh>
    <rPh sb="172" eb="174">
      <t>リヨウ</t>
    </rPh>
    <rPh sb="174" eb="175">
      <t>ナド</t>
    </rPh>
    <rPh sb="176" eb="177">
      <t>フク</t>
    </rPh>
    <rPh sb="179" eb="181">
      <t>サイテキ</t>
    </rPh>
    <rPh sb="182" eb="184">
      <t>シセツ</t>
    </rPh>
    <rPh sb="184" eb="186">
      <t>ケイエイ</t>
    </rPh>
    <rPh sb="187" eb="188">
      <t>スベ</t>
    </rPh>
    <rPh sb="189" eb="191">
      <t>ケントウ</t>
    </rPh>
    <phoneticPr fontId="15"/>
  </si>
  <si>
    <t>施設の利用状況（⑪稼働率）につきましては、過去5年間の経年比較において、ほぼ横ばいで推移しています。
全国平均値や類似施設平均値と比較すると低い状況ではありますが、施設全体の収容台数が少なく、利用状況が最大値より数台減少するだけで利用率が大きく変動してしまうことが要因です。
施設は定期利用専用で、現在の利用状況は数台の空きがある程度です。当該施設は駐車場として利用することは適当と考えますが、現行体制では広告宣伝等を積極的に展開していくことで、利用状況の向上に努めます。今後の状況によっては民間譲渡も含めた検討をする必要がある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シセツ</t>
    </rPh>
    <rPh sb="84" eb="86">
      <t>ゼンタイ</t>
    </rPh>
    <rPh sb="87" eb="89">
      <t>シュウヨウ</t>
    </rPh>
    <rPh sb="89" eb="91">
      <t>ダイスウ</t>
    </rPh>
    <rPh sb="92" eb="93">
      <t>スク</t>
    </rPh>
    <rPh sb="96" eb="98">
      <t>リヨウ</t>
    </rPh>
    <rPh sb="98" eb="100">
      <t>ジョウキョウ</t>
    </rPh>
    <rPh sb="101" eb="104">
      <t>サイダイチ</t>
    </rPh>
    <rPh sb="106" eb="108">
      <t>スウダイ</t>
    </rPh>
    <rPh sb="108" eb="110">
      <t>ゲンショウ</t>
    </rPh>
    <rPh sb="115" eb="118">
      <t>リヨウリツ</t>
    </rPh>
    <rPh sb="119" eb="120">
      <t>オオ</t>
    </rPh>
    <rPh sb="122" eb="124">
      <t>ヘンドウ</t>
    </rPh>
    <rPh sb="132" eb="134">
      <t>ヨウイン</t>
    </rPh>
    <rPh sb="138" eb="140">
      <t>シセツ</t>
    </rPh>
    <rPh sb="141" eb="143">
      <t>テイキ</t>
    </rPh>
    <rPh sb="143" eb="145">
      <t>リヨウ</t>
    </rPh>
    <rPh sb="145" eb="147">
      <t>センヨウ</t>
    </rPh>
    <rPh sb="149" eb="151">
      <t>ゲンザイ</t>
    </rPh>
    <rPh sb="152" eb="154">
      <t>リヨウ</t>
    </rPh>
    <rPh sb="154" eb="156">
      <t>ジョウキョウ</t>
    </rPh>
    <rPh sb="157" eb="159">
      <t>スウダイ</t>
    </rPh>
    <rPh sb="160" eb="161">
      <t>ア</t>
    </rPh>
    <rPh sb="165" eb="167">
      <t>テイド</t>
    </rPh>
    <rPh sb="197" eb="199">
      <t>ゲンコウ</t>
    </rPh>
    <rPh sb="199" eb="201">
      <t>タイセイ</t>
    </rPh>
    <rPh sb="203" eb="205">
      <t>コウコク</t>
    </rPh>
    <rPh sb="205" eb="207">
      <t>センデン</t>
    </rPh>
    <rPh sb="207" eb="208">
      <t>ナド</t>
    </rPh>
    <rPh sb="209" eb="212">
      <t>セッキョクテキ</t>
    </rPh>
    <rPh sb="213" eb="215">
      <t>テンカイ</t>
    </rPh>
    <rPh sb="228" eb="230">
      <t>コウジョウ</t>
    </rPh>
    <rPh sb="231" eb="232">
      <t>ツト</t>
    </rPh>
    <phoneticPr fontId="15"/>
  </si>
  <si>
    <t>施設全体としては、各種の平均値より低い部分が見られます。定期利用のみの施設なので、こうした結果になっています。しかし周辺の類似駐車施設と比較しても定期利用料金は妥当であること、また利用予約もほぼ埋まっている現状であり、総じて健全な経営が行われていると判断しています。経営戦略は平成32年度までに策定予定で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28" eb="30">
      <t>テイキ</t>
    </rPh>
    <rPh sb="30" eb="32">
      <t>リヨウ</t>
    </rPh>
    <rPh sb="35" eb="37">
      <t>シセツ</t>
    </rPh>
    <rPh sb="45" eb="47">
      <t>ケッカ</t>
    </rPh>
    <rPh sb="58" eb="60">
      <t>シュウヘン</t>
    </rPh>
    <rPh sb="61" eb="63">
      <t>ルイジ</t>
    </rPh>
    <rPh sb="63" eb="65">
      <t>チュウシャ</t>
    </rPh>
    <rPh sb="65" eb="67">
      <t>シセツ</t>
    </rPh>
    <rPh sb="68" eb="70">
      <t>ヒカク</t>
    </rPh>
    <rPh sb="73" eb="75">
      <t>テイキ</t>
    </rPh>
    <rPh sb="75" eb="77">
      <t>リヨウ</t>
    </rPh>
    <rPh sb="77" eb="79">
      <t>リョウキン</t>
    </rPh>
    <rPh sb="80" eb="82">
      <t>ダトウ</t>
    </rPh>
    <rPh sb="90" eb="92">
      <t>リヨウ</t>
    </rPh>
    <rPh sb="92" eb="94">
      <t>ヨヤク</t>
    </rPh>
    <rPh sb="97" eb="98">
      <t>ウ</t>
    </rPh>
    <rPh sb="103" eb="105">
      <t>ゲンジョウ</t>
    </rPh>
    <rPh sb="109" eb="110">
      <t>ソウ</t>
    </rPh>
    <rPh sb="112" eb="114">
      <t>ケンゼン</t>
    </rPh>
    <rPh sb="115" eb="117">
      <t>ケイエイ</t>
    </rPh>
    <rPh sb="118" eb="119">
      <t>オコナ</t>
    </rPh>
    <rPh sb="125" eb="127">
      <t>ハンダン</t>
    </rPh>
    <rPh sb="133" eb="135">
      <t>ケイエイ</t>
    </rPh>
    <rPh sb="135" eb="137">
      <t>センリャク</t>
    </rPh>
    <rPh sb="138" eb="140">
      <t>ヘイセイ</t>
    </rPh>
    <rPh sb="142" eb="144">
      <t>ネンド</t>
    </rPh>
    <rPh sb="147" eb="149">
      <t>サクテイ</t>
    </rPh>
    <rPh sb="149" eb="151">
      <t>ヨテイ</t>
    </rPh>
    <rPh sb="155" eb="157">
      <t>コンゴ</t>
    </rPh>
    <rPh sb="158" eb="160">
      <t>キンリン</t>
    </rPh>
    <rPh sb="160" eb="163">
      <t>シチョウソン</t>
    </rPh>
    <rPh sb="164" eb="166">
      <t>ジョウホウ</t>
    </rPh>
    <rPh sb="166" eb="168">
      <t>キョウユウ</t>
    </rPh>
    <rPh sb="168" eb="169">
      <t>ナド</t>
    </rPh>
    <rPh sb="170" eb="171">
      <t>オコナ</t>
    </rPh>
    <rPh sb="178" eb="180">
      <t>ジョウキョウ</t>
    </rPh>
    <rPh sb="181" eb="183">
      <t>ハアク</t>
    </rPh>
    <rPh sb="185" eb="186">
      <t>ウエ</t>
    </rPh>
    <rPh sb="188" eb="190">
      <t>ケイエイ</t>
    </rPh>
    <rPh sb="190" eb="192">
      <t>センリャク</t>
    </rPh>
    <rPh sb="193" eb="195">
      <t>サクテイ</t>
    </rPh>
    <rPh sb="196" eb="198">
      <t>ミンカン</t>
    </rPh>
    <rPh sb="198" eb="200">
      <t>ジョウト</t>
    </rPh>
    <rPh sb="200" eb="201">
      <t>ナド</t>
    </rPh>
    <rPh sb="202" eb="204">
      <t>ケントウ</t>
    </rPh>
    <rPh sb="206" eb="208">
      <t>ザイリョウ</t>
    </rPh>
    <rPh sb="213" eb="214">
      <t>カンガ</t>
    </rPh>
    <rPh sb="223" eb="225">
      <t>ドウジ</t>
    </rPh>
    <rPh sb="227" eb="229">
      <t>ゲンコウ</t>
    </rPh>
    <rPh sb="229" eb="231">
      <t>タイセイ</t>
    </rPh>
    <rPh sb="233" eb="234">
      <t>サラ</t>
    </rPh>
    <rPh sb="236" eb="238">
      <t>シュウエキ</t>
    </rPh>
    <rPh sb="238" eb="240">
      <t>ゾウカ</t>
    </rPh>
    <rPh sb="244" eb="246">
      <t>ヒヨウ</t>
    </rPh>
    <rPh sb="246" eb="248">
      <t>サクゲン</t>
    </rPh>
    <rPh sb="249" eb="251">
      <t>コウコク</t>
    </rPh>
    <rPh sb="251" eb="253">
      <t>センデン</t>
    </rPh>
    <rPh sb="253" eb="254">
      <t>ナド</t>
    </rPh>
    <rPh sb="255" eb="257">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</si>
</sst>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145.30000000000001</c:v>
                </c:pt>
                <c:pt idx="1">
                  <c:v>169.3</c:v>
                </c:pt>
                <c:pt idx="2">
                  <c:v>184.6</c:v>
                </c:pt>
                <c:pt idx="3">
                  <c:v>184.5</c:v>
                </c:pt>
                <c:pt idx="4">
                  <c:v>182.8</c:v>
                </c:pt>
              </c:numCache>
            </c:numRef>
          </c:val>
          <c:extLst>
            <c:ext xmlns:c16="http://schemas.microsoft.com/office/drawing/2014/chart" uri="{C3380CC4-5D6E-409C-BE32-E72D297353CC}">
              <c16:uniqueId val="{00000000-FC09-4FA7-BB77-19DF5E3CB5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FC09-4FA7-BB77-19DF5E3CB54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D7-45A3-A1EB-CBB0B10C78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02D7-45A3-A1EB-CBB0B10C78A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DB5-4E2E-B991-3D42DB47083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B5-4E2E-B991-3D42DB47083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CCD-4E29-924A-E097127E94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CCD-4E29-924A-E097127E94D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74-4192-89E4-2D0A8792C0D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274-4192-89E4-2D0A8792C0D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09-424B-B2C5-2DCDACF69A0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7E09-424B-B2C5-2DCDACF69A0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65.5</c:v>
                </c:pt>
                <c:pt idx="1">
                  <c:v>58.6</c:v>
                </c:pt>
                <c:pt idx="2">
                  <c:v>58.6</c:v>
                </c:pt>
                <c:pt idx="3">
                  <c:v>65.5</c:v>
                </c:pt>
                <c:pt idx="4">
                  <c:v>65.5</c:v>
                </c:pt>
              </c:numCache>
            </c:numRef>
          </c:val>
          <c:extLst>
            <c:ext xmlns:c16="http://schemas.microsoft.com/office/drawing/2014/chart" uri="{C3380CC4-5D6E-409C-BE32-E72D297353CC}">
              <c16:uniqueId val="{00000000-33D5-44CD-8BB4-BA41AA7DA9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33D5-44CD-8BB4-BA41AA7DA9D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31.2</c:v>
                </c:pt>
                <c:pt idx="1">
                  <c:v>40.9</c:v>
                </c:pt>
                <c:pt idx="2">
                  <c:v>45.8</c:v>
                </c:pt>
                <c:pt idx="3">
                  <c:v>45.8</c:v>
                </c:pt>
                <c:pt idx="4">
                  <c:v>45.3</c:v>
                </c:pt>
              </c:numCache>
            </c:numRef>
          </c:val>
          <c:extLst>
            <c:ext xmlns:c16="http://schemas.microsoft.com/office/drawing/2014/chart" uri="{C3380CC4-5D6E-409C-BE32-E72D297353CC}">
              <c16:uniqueId val="{00000000-FA59-4E2A-BBFC-DD607F8E12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A59-4E2A-BBFC-DD607F8E125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333</c:v>
                </c:pt>
                <c:pt idx="1">
                  <c:v>509</c:v>
                </c:pt>
                <c:pt idx="2">
                  <c:v>634</c:v>
                </c:pt>
                <c:pt idx="3">
                  <c:v>633</c:v>
                </c:pt>
                <c:pt idx="4">
                  <c:v>626</c:v>
                </c:pt>
              </c:numCache>
            </c:numRef>
          </c:val>
          <c:extLst>
            <c:ext xmlns:c16="http://schemas.microsoft.com/office/drawing/2014/chart" uri="{C3380CC4-5D6E-409C-BE32-E72D297353CC}">
              <c16:uniqueId val="{00000000-378C-4D77-B878-3F82253047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378C-4D77-B878-3F822530479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2" t="str">
        <f>データ!H6&amp;"　"&amp;データ!I6</f>
        <v>愛知県豊川市　愛知御津駅前駐車場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x14ac:dyDescent="0.15">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Ａ３Ｂ１</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駅</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1111</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x14ac:dyDescent="0.15">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132</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広場式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24</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29</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6</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代行制</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116" t="s">
        <v>26</v>
      </c>
      <c r="NE14" s="117"/>
      <c r="NF14" s="117"/>
      <c r="NG14" s="117"/>
      <c r="NH14" s="117"/>
      <c r="NI14" s="117"/>
      <c r="NJ14" s="117"/>
      <c r="NK14" s="117"/>
      <c r="NL14" s="117"/>
      <c r="NM14" s="117"/>
      <c r="NN14" s="117"/>
      <c r="NO14" s="117"/>
      <c r="NP14" s="117"/>
      <c r="NQ14" s="117"/>
      <c r="NR14" s="118"/>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142</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145.30000000000001</v>
      </c>
      <c r="V31" s="110"/>
      <c r="W31" s="110"/>
      <c r="X31" s="110"/>
      <c r="Y31" s="110"/>
      <c r="Z31" s="110"/>
      <c r="AA31" s="110"/>
      <c r="AB31" s="110"/>
      <c r="AC31" s="110"/>
      <c r="AD31" s="110"/>
      <c r="AE31" s="110"/>
      <c r="AF31" s="110"/>
      <c r="AG31" s="110"/>
      <c r="AH31" s="110"/>
      <c r="AI31" s="110"/>
      <c r="AJ31" s="110"/>
      <c r="AK31" s="110"/>
      <c r="AL31" s="110"/>
      <c r="AM31" s="110"/>
      <c r="AN31" s="110">
        <f>データ!Z7</f>
        <v>169.3</v>
      </c>
      <c r="AO31" s="110"/>
      <c r="AP31" s="110"/>
      <c r="AQ31" s="110"/>
      <c r="AR31" s="110"/>
      <c r="AS31" s="110"/>
      <c r="AT31" s="110"/>
      <c r="AU31" s="110"/>
      <c r="AV31" s="110"/>
      <c r="AW31" s="110"/>
      <c r="AX31" s="110"/>
      <c r="AY31" s="110"/>
      <c r="AZ31" s="110"/>
      <c r="BA31" s="110"/>
      <c r="BB31" s="110"/>
      <c r="BC31" s="110"/>
      <c r="BD31" s="110"/>
      <c r="BE31" s="110"/>
      <c r="BF31" s="110"/>
      <c r="BG31" s="110">
        <f>データ!AA7</f>
        <v>184.6</v>
      </c>
      <c r="BH31" s="110"/>
      <c r="BI31" s="110"/>
      <c r="BJ31" s="110"/>
      <c r="BK31" s="110"/>
      <c r="BL31" s="110"/>
      <c r="BM31" s="110"/>
      <c r="BN31" s="110"/>
      <c r="BO31" s="110"/>
      <c r="BP31" s="110"/>
      <c r="BQ31" s="110"/>
      <c r="BR31" s="110"/>
      <c r="BS31" s="110"/>
      <c r="BT31" s="110"/>
      <c r="BU31" s="110"/>
      <c r="BV31" s="110"/>
      <c r="BW31" s="110"/>
      <c r="BX31" s="110"/>
      <c r="BY31" s="110"/>
      <c r="BZ31" s="110">
        <f>データ!AB7</f>
        <v>184.5</v>
      </c>
      <c r="CA31" s="110"/>
      <c r="CB31" s="110"/>
      <c r="CC31" s="110"/>
      <c r="CD31" s="110"/>
      <c r="CE31" s="110"/>
      <c r="CF31" s="110"/>
      <c r="CG31" s="110"/>
      <c r="CH31" s="110"/>
      <c r="CI31" s="110"/>
      <c r="CJ31" s="110"/>
      <c r="CK31" s="110"/>
      <c r="CL31" s="110"/>
      <c r="CM31" s="110"/>
      <c r="CN31" s="110"/>
      <c r="CO31" s="110"/>
      <c r="CP31" s="110"/>
      <c r="CQ31" s="110"/>
      <c r="CR31" s="110"/>
      <c r="CS31" s="110">
        <f>データ!AC7</f>
        <v>182.8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65.5</v>
      </c>
      <c r="JD31" s="81"/>
      <c r="JE31" s="81"/>
      <c r="JF31" s="81"/>
      <c r="JG31" s="81"/>
      <c r="JH31" s="81"/>
      <c r="JI31" s="81"/>
      <c r="JJ31" s="81"/>
      <c r="JK31" s="81"/>
      <c r="JL31" s="81"/>
      <c r="JM31" s="81"/>
      <c r="JN31" s="81"/>
      <c r="JO31" s="81"/>
      <c r="JP31" s="81"/>
      <c r="JQ31" s="81"/>
      <c r="JR31" s="81"/>
      <c r="JS31" s="81"/>
      <c r="JT31" s="81"/>
      <c r="JU31" s="82"/>
      <c r="JV31" s="80">
        <f>データ!DL7</f>
        <v>58.6</v>
      </c>
      <c r="JW31" s="81"/>
      <c r="JX31" s="81"/>
      <c r="JY31" s="81"/>
      <c r="JZ31" s="81"/>
      <c r="KA31" s="81"/>
      <c r="KB31" s="81"/>
      <c r="KC31" s="81"/>
      <c r="KD31" s="81"/>
      <c r="KE31" s="81"/>
      <c r="KF31" s="81"/>
      <c r="KG31" s="81"/>
      <c r="KH31" s="81"/>
      <c r="KI31" s="81"/>
      <c r="KJ31" s="81"/>
      <c r="KK31" s="81"/>
      <c r="KL31" s="81"/>
      <c r="KM31" s="81"/>
      <c r="KN31" s="82"/>
      <c r="KO31" s="80">
        <f>データ!DM7</f>
        <v>58.6</v>
      </c>
      <c r="KP31" s="81"/>
      <c r="KQ31" s="81"/>
      <c r="KR31" s="81"/>
      <c r="KS31" s="81"/>
      <c r="KT31" s="81"/>
      <c r="KU31" s="81"/>
      <c r="KV31" s="81"/>
      <c r="KW31" s="81"/>
      <c r="KX31" s="81"/>
      <c r="KY31" s="81"/>
      <c r="KZ31" s="81"/>
      <c r="LA31" s="81"/>
      <c r="LB31" s="81"/>
      <c r="LC31" s="81"/>
      <c r="LD31" s="81"/>
      <c r="LE31" s="81"/>
      <c r="LF31" s="81"/>
      <c r="LG31" s="82"/>
      <c r="LH31" s="80">
        <f>データ!DN7</f>
        <v>65.5</v>
      </c>
      <c r="LI31" s="81"/>
      <c r="LJ31" s="81"/>
      <c r="LK31" s="81"/>
      <c r="LL31" s="81"/>
      <c r="LM31" s="81"/>
      <c r="LN31" s="81"/>
      <c r="LO31" s="81"/>
      <c r="LP31" s="81"/>
      <c r="LQ31" s="81"/>
      <c r="LR31" s="81"/>
      <c r="LS31" s="81"/>
      <c r="LT31" s="81"/>
      <c r="LU31" s="81"/>
      <c r="LV31" s="81"/>
      <c r="LW31" s="81"/>
      <c r="LX31" s="81"/>
      <c r="LY31" s="81"/>
      <c r="LZ31" s="82"/>
      <c r="MA31" s="80">
        <f>データ!DO7</f>
        <v>65.5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31.2</v>
      </c>
      <c r="EM52" s="110"/>
      <c r="EN52" s="110"/>
      <c r="EO52" s="110"/>
      <c r="EP52" s="110"/>
      <c r="EQ52" s="110"/>
      <c r="ER52" s="110"/>
      <c r="ES52" s="110"/>
      <c r="ET52" s="110"/>
      <c r="EU52" s="110"/>
      <c r="EV52" s="110"/>
      <c r="EW52" s="110"/>
      <c r="EX52" s="110"/>
      <c r="EY52" s="110"/>
      <c r="EZ52" s="110"/>
      <c r="FA52" s="110"/>
      <c r="FB52" s="110"/>
      <c r="FC52" s="110"/>
      <c r="FD52" s="110"/>
      <c r="FE52" s="110">
        <f>データ!BG7</f>
        <v>40.9</v>
      </c>
      <c r="FF52" s="110"/>
      <c r="FG52" s="110"/>
      <c r="FH52" s="110"/>
      <c r="FI52" s="110"/>
      <c r="FJ52" s="110"/>
      <c r="FK52" s="110"/>
      <c r="FL52" s="110"/>
      <c r="FM52" s="110"/>
      <c r="FN52" s="110"/>
      <c r="FO52" s="110"/>
      <c r="FP52" s="110"/>
      <c r="FQ52" s="110"/>
      <c r="FR52" s="110"/>
      <c r="FS52" s="110"/>
      <c r="FT52" s="110"/>
      <c r="FU52" s="110"/>
      <c r="FV52" s="110"/>
      <c r="FW52" s="110"/>
      <c r="FX52" s="110">
        <f>データ!BH7</f>
        <v>45.8</v>
      </c>
      <c r="FY52" s="110"/>
      <c r="FZ52" s="110"/>
      <c r="GA52" s="110"/>
      <c r="GB52" s="110"/>
      <c r="GC52" s="110"/>
      <c r="GD52" s="110"/>
      <c r="GE52" s="110"/>
      <c r="GF52" s="110"/>
      <c r="GG52" s="110"/>
      <c r="GH52" s="110"/>
      <c r="GI52" s="110"/>
      <c r="GJ52" s="110"/>
      <c r="GK52" s="110"/>
      <c r="GL52" s="110"/>
      <c r="GM52" s="110"/>
      <c r="GN52" s="110"/>
      <c r="GO52" s="110"/>
      <c r="GP52" s="110"/>
      <c r="GQ52" s="110">
        <f>データ!BI7</f>
        <v>45.8</v>
      </c>
      <c r="GR52" s="110"/>
      <c r="GS52" s="110"/>
      <c r="GT52" s="110"/>
      <c r="GU52" s="110"/>
      <c r="GV52" s="110"/>
      <c r="GW52" s="110"/>
      <c r="GX52" s="110"/>
      <c r="GY52" s="110"/>
      <c r="GZ52" s="110"/>
      <c r="HA52" s="110"/>
      <c r="HB52" s="110"/>
      <c r="HC52" s="110"/>
      <c r="HD52" s="110"/>
      <c r="HE52" s="110"/>
      <c r="HF52" s="110"/>
      <c r="HG52" s="110"/>
      <c r="HH52" s="110"/>
      <c r="HI52" s="110"/>
      <c r="HJ52" s="110">
        <f>データ!BJ7</f>
        <v>45.3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333</v>
      </c>
      <c r="JD52" s="109"/>
      <c r="JE52" s="109"/>
      <c r="JF52" s="109"/>
      <c r="JG52" s="109"/>
      <c r="JH52" s="109"/>
      <c r="JI52" s="109"/>
      <c r="JJ52" s="109"/>
      <c r="JK52" s="109"/>
      <c r="JL52" s="109"/>
      <c r="JM52" s="109"/>
      <c r="JN52" s="109"/>
      <c r="JO52" s="109"/>
      <c r="JP52" s="109"/>
      <c r="JQ52" s="109"/>
      <c r="JR52" s="109"/>
      <c r="JS52" s="109"/>
      <c r="JT52" s="109"/>
      <c r="JU52" s="109"/>
      <c r="JV52" s="109">
        <f>データ!BR7</f>
        <v>509</v>
      </c>
      <c r="JW52" s="109"/>
      <c r="JX52" s="109"/>
      <c r="JY52" s="109"/>
      <c r="JZ52" s="109"/>
      <c r="KA52" s="109"/>
      <c r="KB52" s="109"/>
      <c r="KC52" s="109"/>
      <c r="KD52" s="109"/>
      <c r="KE52" s="109"/>
      <c r="KF52" s="109"/>
      <c r="KG52" s="109"/>
      <c r="KH52" s="109"/>
      <c r="KI52" s="109"/>
      <c r="KJ52" s="109"/>
      <c r="KK52" s="109"/>
      <c r="KL52" s="109"/>
      <c r="KM52" s="109"/>
      <c r="KN52" s="109"/>
      <c r="KO52" s="109">
        <f>データ!BS7</f>
        <v>634</v>
      </c>
      <c r="KP52" s="109"/>
      <c r="KQ52" s="109"/>
      <c r="KR52" s="109"/>
      <c r="KS52" s="109"/>
      <c r="KT52" s="109"/>
      <c r="KU52" s="109"/>
      <c r="KV52" s="109"/>
      <c r="KW52" s="109"/>
      <c r="KX52" s="109"/>
      <c r="KY52" s="109"/>
      <c r="KZ52" s="109"/>
      <c r="LA52" s="109"/>
      <c r="LB52" s="109"/>
      <c r="LC52" s="109"/>
      <c r="LD52" s="109"/>
      <c r="LE52" s="109"/>
      <c r="LF52" s="109"/>
      <c r="LG52" s="109"/>
      <c r="LH52" s="109">
        <f>データ!BT7</f>
        <v>633</v>
      </c>
      <c r="LI52" s="109"/>
      <c r="LJ52" s="109"/>
      <c r="LK52" s="109"/>
      <c r="LL52" s="109"/>
      <c r="LM52" s="109"/>
      <c r="LN52" s="109"/>
      <c r="LO52" s="109"/>
      <c r="LP52" s="109"/>
      <c r="LQ52" s="109"/>
      <c r="LR52" s="109"/>
      <c r="LS52" s="109"/>
      <c r="LT52" s="109"/>
      <c r="LU52" s="109"/>
      <c r="LV52" s="109"/>
      <c r="LW52" s="109"/>
      <c r="LX52" s="109"/>
      <c r="LY52" s="109"/>
      <c r="LZ52" s="109"/>
      <c r="MA52" s="109">
        <f>データ!BU7</f>
        <v>626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56820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dXJDJQ96ukPyKluNxEr6GcGhMxyOCi8h4HBjNZZyxQD0SjgmDCzlL+Yn2WhzeEBiFXYTFcazeWWZCHhY+hX2w==" saltValue="s/6xdLO2e0aGx9z7FW1t4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112</v>
      </c>
      <c r="AO5" s="59" t="s">
        <v>103</v>
      </c>
      <c r="AP5" s="59" t="s">
        <v>104</v>
      </c>
      <c r="AQ5" s="59" t="s">
        <v>105</v>
      </c>
      <c r="AR5" s="59" t="s">
        <v>106</v>
      </c>
      <c r="AS5" s="59" t="s">
        <v>107</v>
      </c>
      <c r="AT5" s="59" t="s">
        <v>108</v>
      </c>
      <c r="AU5" s="59" t="s">
        <v>98</v>
      </c>
      <c r="AV5" s="59" t="s">
        <v>99</v>
      </c>
      <c r="AW5" s="59" t="s">
        <v>113</v>
      </c>
      <c r="AX5" s="59" t="s">
        <v>114</v>
      </c>
      <c r="AY5" s="59" t="s">
        <v>102</v>
      </c>
      <c r="AZ5" s="59" t="s">
        <v>103</v>
      </c>
      <c r="BA5" s="59" t="s">
        <v>104</v>
      </c>
      <c r="BB5" s="59" t="s">
        <v>105</v>
      </c>
      <c r="BC5" s="59" t="s">
        <v>106</v>
      </c>
      <c r="BD5" s="59" t="s">
        <v>107</v>
      </c>
      <c r="BE5" s="59" t="s">
        <v>108</v>
      </c>
      <c r="BF5" s="59" t="s">
        <v>109</v>
      </c>
      <c r="BG5" s="59" t="s">
        <v>110</v>
      </c>
      <c r="BH5" s="59" t="s">
        <v>100</v>
      </c>
      <c r="BI5" s="59" t="s">
        <v>101</v>
      </c>
      <c r="BJ5" s="59" t="s">
        <v>102</v>
      </c>
      <c r="BK5" s="59" t="s">
        <v>103</v>
      </c>
      <c r="BL5" s="59" t="s">
        <v>104</v>
      </c>
      <c r="BM5" s="59" t="s">
        <v>105</v>
      </c>
      <c r="BN5" s="59" t="s">
        <v>106</v>
      </c>
      <c r="BO5" s="59" t="s">
        <v>107</v>
      </c>
      <c r="BP5" s="59" t="s">
        <v>108</v>
      </c>
      <c r="BQ5" s="59" t="s">
        <v>109</v>
      </c>
      <c r="BR5" s="59" t="s">
        <v>99</v>
      </c>
      <c r="BS5" s="59" t="s">
        <v>100</v>
      </c>
      <c r="BT5" s="59" t="s">
        <v>114</v>
      </c>
      <c r="BU5" s="59" t="s">
        <v>115</v>
      </c>
      <c r="BV5" s="59" t="s">
        <v>103</v>
      </c>
      <c r="BW5" s="59" t="s">
        <v>104</v>
      </c>
      <c r="BX5" s="59" t="s">
        <v>105</v>
      </c>
      <c r="BY5" s="59" t="s">
        <v>106</v>
      </c>
      <c r="BZ5" s="59" t="s">
        <v>107</v>
      </c>
      <c r="CA5" s="59" t="s">
        <v>108</v>
      </c>
      <c r="CB5" s="59" t="s">
        <v>109</v>
      </c>
      <c r="CC5" s="59" t="s">
        <v>99</v>
      </c>
      <c r="CD5" s="59" t="s">
        <v>113</v>
      </c>
      <c r="CE5" s="59" t="s">
        <v>101</v>
      </c>
      <c r="CF5" s="59" t="s">
        <v>115</v>
      </c>
      <c r="CG5" s="59" t="s">
        <v>103</v>
      </c>
      <c r="CH5" s="59" t="s">
        <v>104</v>
      </c>
      <c r="CI5" s="59" t="s">
        <v>105</v>
      </c>
      <c r="CJ5" s="59" t="s">
        <v>106</v>
      </c>
      <c r="CK5" s="59" t="s">
        <v>107</v>
      </c>
      <c r="CL5" s="59" t="s">
        <v>108</v>
      </c>
      <c r="CM5" s="154"/>
      <c r="CN5" s="154"/>
      <c r="CO5" s="59" t="s">
        <v>116</v>
      </c>
      <c r="CP5" s="59" t="s">
        <v>110</v>
      </c>
      <c r="CQ5" s="59" t="s">
        <v>113</v>
      </c>
      <c r="CR5" s="59" t="s">
        <v>111</v>
      </c>
      <c r="CS5" s="59" t="s">
        <v>102</v>
      </c>
      <c r="CT5" s="59" t="s">
        <v>103</v>
      </c>
      <c r="CU5" s="59" t="s">
        <v>104</v>
      </c>
      <c r="CV5" s="59" t="s">
        <v>105</v>
      </c>
      <c r="CW5" s="59" t="s">
        <v>106</v>
      </c>
      <c r="CX5" s="59" t="s">
        <v>107</v>
      </c>
      <c r="CY5" s="59" t="s">
        <v>108</v>
      </c>
      <c r="CZ5" s="59" t="s">
        <v>98</v>
      </c>
      <c r="DA5" s="59" t="s">
        <v>99</v>
      </c>
      <c r="DB5" s="59" t="s">
        <v>113</v>
      </c>
      <c r="DC5" s="59" t="s">
        <v>117</v>
      </c>
      <c r="DD5" s="59" t="s">
        <v>102</v>
      </c>
      <c r="DE5" s="59" t="s">
        <v>103</v>
      </c>
      <c r="DF5" s="59" t="s">
        <v>104</v>
      </c>
      <c r="DG5" s="59" t="s">
        <v>105</v>
      </c>
      <c r="DH5" s="59" t="s">
        <v>106</v>
      </c>
      <c r="DI5" s="59" t="s">
        <v>107</v>
      </c>
      <c r="DJ5" s="59" t="s">
        <v>44</v>
      </c>
      <c r="DK5" s="59" t="s">
        <v>98</v>
      </c>
      <c r="DL5" s="59" t="s">
        <v>99</v>
      </c>
      <c r="DM5" s="59" t="s">
        <v>118</v>
      </c>
      <c r="DN5" s="59" t="s">
        <v>101</v>
      </c>
      <c r="DO5" s="59" t="s">
        <v>112</v>
      </c>
      <c r="DP5" s="59" t="s">
        <v>103</v>
      </c>
      <c r="DQ5" s="59" t="s">
        <v>104</v>
      </c>
      <c r="DR5" s="59" t="s">
        <v>105</v>
      </c>
      <c r="DS5" s="59" t="s">
        <v>106</v>
      </c>
      <c r="DT5" s="59" t="s">
        <v>107</v>
      </c>
      <c r="DU5" s="59" t="s">
        <v>108</v>
      </c>
    </row>
    <row r="6" spans="1:125" s="66" customFormat="1" x14ac:dyDescent="0.15">
      <c r="A6" s="49" t="s">
        <v>119</v>
      </c>
      <c r="B6" s="60">
        <f>B8</f>
        <v>2017</v>
      </c>
      <c r="C6" s="60">
        <f t="shared" ref="C6:X6" si="1">C8</f>
        <v>232076</v>
      </c>
      <c r="D6" s="60">
        <f t="shared" si="1"/>
        <v>47</v>
      </c>
      <c r="E6" s="60">
        <f t="shared" si="1"/>
        <v>14</v>
      </c>
      <c r="F6" s="60">
        <f t="shared" si="1"/>
        <v>0</v>
      </c>
      <c r="G6" s="60">
        <f t="shared" si="1"/>
        <v>3</v>
      </c>
      <c r="H6" s="60" t="str">
        <f>SUBSTITUTE(H8,"　","")</f>
        <v>愛知県豊川市</v>
      </c>
      <c r="I6" s="60" t="str">
        <f t="shared" si="1"/>
        <v>愛知御津駅前駐車場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24</v>
      </c>
      <c r="S6" s="62" t="str">
        <f t="shared" si="1"/>
        <v>駅</v>
      </c>
      <c r="T6" s="62" t="str">
        <f t="shared" si="1"/>
        <v>無</v>
      </c>
      <c r="U6" s="63">
        <f t="shared" si="1"/>
        <v>1111</v>
      </c>
      <c r="V6" s="63">
        <f t="shared" si="1"/>
        <v>29</v>
      </c>
      <c r="W6" s="63">
        <f t="shared" si="1"/>
        <v>6</v>
      </c>
      <c r="X6" s="62" t="str">
        <f t="shared" si="1"/>
        <v>代行制</v>
      </c>
      <c r="Y6" s="64">
        <f>IF(Y8="-",NA(),Y8)</f>
        <v>145.30000000000001</v>
      </c>
      <c r="Z6" s="64">
        <f t="shared" ref="Z6:AH6" si="2">IF(Z8="-",NA(),Z8)</f>
        <v>169.3</v>
      </c>
      <c r="AA6" s="64">
        <f t="shared" si="2"/>
        <v>184.6</v>
      </c>
      <c r="AB6" s="64">
        <f t="shared" si="2"/>
        <v>184.5</v>
      </c>
      <c r="AC6" s="64">
        <f t="shared" si="2"/>
        <v>182.8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31.2</v>
      </c>
      <c r="BG6" s="64">
        <f t="shared" ref="BG6:BO6" si="5">IF(BG8="-",NA(),BG8)</f>
        <v>40.9</v>
      </c>
      <c r="BH6" s="64">
        <f t="shared" si="5"/>
        <v>45.8</v>
      </c>
      <c r="BI6" s="64">
        <f t="shared" si="5"/>
        <v>45.8</v>
      </c>
      <c r="BJ6" s="64">
        <f t="shared" si="5"/>
        <v>45.3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333</v>
      </c>
      <c r="BR6" s="65">
        <f t="shared" ref="BR6:BZ6" si="6">IF(BR8="-",NA(),BR8)</f>
        <v>509</v>
      </c>
      <c r="BS6" s="65">
        <f t="shared" si="6"/>
        <v>634</v>
      </c>
      <c r="BT6" s="65">
        <f t="shared" si="6"/>
        <v>633</v>
      </c>
      <c r="BU6" s="65">
        <f t="shared" si="6"/>
        <v>626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56820</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65.5</v>
      </c>
      <c r="DL6" s="64">
        <f t="shared" ref="DL6:DT6" si="9">IF(DL8="-",NA(),DL8)</f>
        <v>58.6</v>
      </c>
      <c r="DM6" s="64">
        <f t="shared" si="9"/>
        <v>58.6</v>
      </c>
      <c r="DN6" s="64">
        <f t="shared" si="9"/>
        <v>65.5</v>
      </c>
      <c r="DO6" s="64">
        <f t="shared" si="9"/>
        <v>65.5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232076</v>
      </c>
      <c r="D7" s="60">
        <f t="shared" si="10"/>
        <v>47</v>
      </c>
      <c r="E7" s="60">
        <f t="shared" si="10"/>
        <v>14</v>
      </c>
      <c r="F7" s="60">
        <f t="shared" si="10"/>
        <v>0</v>
      </c>
      <c r="G7" s="60">
        <f t="shared" si="10"/>
        <v>3</v>
      </c>
      <c r="H7" s="60" t="str">
        <f t="shared" si="10"/>
        <v>愛知県　豊川市</v>
      </c>
      <c r="I7" s="60" t="str">
        <f t="shared" si="10"/>
        <v>愛知御津駅前駐車場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24</v>
      </c>
      <c r="S7" s="62" t="str">
        <f t="shared" si="10"/>
        <v>駅</v>
      </c>
      <c r="T7" s="62" t="str">
        <f t="shared" si="10"/>
        <v>無</v>
      </c>
      <c r="U7" s="63">
        <f t="shared" si="10"/>
        <v>1111</v>
      </c>
      <c r="V7" s="63">
        <f t="shared" si="10"/>
        <v>29</v>
      </c>
      <c r="W7" s="63">
        <f t="shared" si="10"/>
        <v>6</v>
      </c>
      <c r="X7" s="62" t="str">
        <f t="shared" si="10"/>
        <v>代行制</v>
      </c>
      <c r="Y7" s="64">
        <f>Y8</f>
        <v>145.30000000000001</v>
      </c>
      <c r="Z7" s="64">
        <f t="shared" ref="Z7:AH7" si="11">Z8</f>
        <v>169.3</v>
      </c>
      <c r="AA7" s="64">
        <f t="shared" si="11"/>
        <v>184.6</v>
      </c>
      <c r="AB7" s="64">
        <f t="shared" si="11"/>
        <v>184.5</v>
      </c>
      <c r="AC7" s="64">
        <f t="shared" si="11"/>
        <v>182.8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31.2</v>
      </c>
      <c r="BG7" s="64">
        <f t="shared" ref="BG7:BO7" si="14">BG8</f>
        <v>40.9</v>
      </c>
      <c r="BH7" s="64">
        <f t="shared" si="14"/>
        <v>45.8</v>
      </c>
      <c r="BI7" s="64">
        <f t="shared" si="14"/>
        <v>45.8</v>
      </c>
      <c r="BJ7" s="64">
        <f t="shared" si="14"/>
        <v>45.3</v>
      </c>
      <c r="BK7" s="64">
        <f t="shared" si="14"/>
        <v>37.6</v>
      </c>
      <c r="BL7" s="64">
        <f t="shared" si="14"/>
        <v>40.700000000000003</v>
      </c>
      <c r="BM7" s="64">
        <f t="shared" si="14"/>
        <v>38.200000000000003</v>
      </c>
      <c r="BN7" s="64">
        <f t="shared" si="14"/>
        <v>34.6</v>
      </c>
      <c r="BO7" s="64">
        <f t="shared" si="14"/>
        <v>37.6</v>
      </c>
      <c r="BP7" s="61"/>
      <c r="BQ7" s="65">
        <f>BQ8</f>
        <v>333</v>
      </c>
      <c r="BR7" s="65">
        <f t="shared" ref="BR7:BZ7" si="15">BR8</f>
        <v>509</v>
      </c>
      <c r="BS7" s="65">
        <f t="shared" si="15"/>
        <v>634</v>
      </c>
      <c r="BT7" s="65">
        <f t="shared" si="15"/>
        <v>633</v>
      </c>
      <c r="BU7" s="65">
        <f t="shared" si="15"/>
        <v>626</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120</v>
      </c>
      <c r="CL7" s="61"/>
      <c r="CM7" s="63">
        <f>CM8</f>
        <v>56820</v>
      </c>
      <c r="CN7" s="63">
        <f>CN8</f>
        <v>0</v>
      </c>
      <c r="CO7" s="64" t="s">
        <v>123</v>
      </c>
      <c r="CP7" s="64" t="s">
        <v>123</v>
      </c>
      <c r="CQ7" s="64" t="s">
        <v>123</v>
      </c>
      <c r="CR7" s="64" t="s">
        <v>123</v>
      </c>
      <c r="CS7" s="64" t="s">
        <v>123</v>
      </c>
      <c r="CT7" s="64" t="s">
        <v>123</v>
      </c>
      <c r="CU7" s="64" t="s">
        <v>123</v>
      </c>
      <c r="CV7" s="64" t="s">
        <v>123</v>
      </c>
      <c r="CW7" s="64" t="s">
        <v>123</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65.5</v>
      </c>
      <c r="DL7" s="64">
        <f t="shared" ref="DL7:DT7" si="17">DL8</f>
        <v>58.6</v>
      </c>
      <c r="DM7" s="64">
        <f t="shared" si="17"/>
        <v>58.6</v>
      </c>
      <c r="DN7" s="64">
        <f t="shared" si="17"/>
        <v>65.5</v>
      </c>
      <c r="DO7" s="64">
        <f t="shared" si="17"/>
        <v>65.5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232076</v>
      </c>
      <c r="D8" s="67">
        <v>47</v>
      </c>
      <c r="E8" s="67">
        <v>14</v>
      </c>
      <c r="F8" s="67">
        <v>0</v>
      </c>
      <c r="G8" s="67">
        <v>3</v>
      </c>
      <c r="H8" s="67" t="s">
        <v>124</v>
      </c>
      <c r="I8" s="67" t="s">
        <v>125</v>
      </c>
      <c r="J8" s="67" t="s">
        <v>126</v>
      </c>
      <c r="K8" s="67" t="s">
        <v>127</v>
      </c>
      <c r="L8" s="67" t="s">
        <v>128</v>
      </c>
      <c r="M8" s="67" t="s">
        <v>129</v>
      </c>
      <c r="N8" s="67" t="s">
        <v>130</v>
      </c>
      <c r="O8" s="68" t="s">
        <v>131</v>
      </c>
      <c r="P8" s="69" t="s">
        <v>132</v>
      </c>
      <c r="Q8" s="69" t="s">
        <v>133</v>
      </c>
      <c r="R8" s="70">
        <v>24</v>
      </c>
      <c r="S8" s="69" t="s">
        <v>134</v>
      </c>
      <c r="T8" s="69" t="s">
        <v>135</v>
      </c>
      <c r="U8" s="70">
        <v>1111</v>
      </c>
      <c r="V8" s="70">
        <v>29</v>
      </c>
      <c r="W8" s="70">
        <v>6</v>
      </c>
      <c r="X8" s="69" t="s">
        <v>136</v>
      </c>
      <c r="Y8" s="71">
        <v>145.30000000000001</v>
      </c>
      <c r="Z8" s="71">
        <v>169.3</v>
      </c>
      <c r="AA8" s="71">
        <v>184.6</v>
      </c>
      <c r="AB8" s="71">
        <v>184.5</v>
      </c>
      <c r="AC8" s="71">
        <v>182.8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31.2</v>
      </c>
      <c r="BG8" s="71">
        <v>40.9</v>
      </c>
      <c r="BH8" s="71">
        <v>45.8</v>
      </c>
      <c r="BI8" s="71">
        <v>45.8</v>
      </c>
      <c r="BJ8" s="71">
        <v>45.3</v>
      </c>
      <c r="BK8" s="71">
        <v>37.6</v>
      </c>
      <c r="BL8" s="71">
        <v>40.700000000000003</v>
      </c>
      <c r="BM8" s="71">
        <v>38.200000000000003</v>
      </c>
      <c r="BN8" s="71">
        <v>34.6</v>
      </c>
      <c r="BO8" s="71">
        <v>37.6</v>
      </c>
      <c r="BP8" s="68">
        <v>26.4</v>
      </c>
      <c r="BQ8" s="72">
        <v>333</v>
      </c>
      <c r="BR8" s="72">
        <v>509</v>
      </c>
      <c r="BS8" s="72">
        <v>634</v>
      </c>
      <c r="BT8" s="73">
        <v>633</v>
      </c>
      <c r="BU8" s="73">
        <v>626</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56820</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65.5</v>
      </c>
      <c r="DL8" s="71">
        <v>58.6</v>
      </c>
      <c r="DM8" s="71">
        <v>58.6</v>
      </c>
      <c r="DN8" s="71">
        <v>65.5</v>
      </c>
      <c r="DO8" s="71">
        <v>65.5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2019-01-16T02:01:23Z</cp:lastPrinted>
  <dcterms:created xsi:type="dcterms:W3CDTF">2018-12-07T10:31:17Z</dcterms:created>
  <dcterms:modified xsi:type="dcterms:W3CDTF">2019-02-06T02:54:12Z</dcterms:modified>
  <cp:category/>
</cp:coreProperties>
</file>