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111276300\Desktop\"/>
    </mc:Choice>
  </mc:AlternateContent>
  <workbookProtection workbookAlgorithmName="SHA-512" workbookHashValue="JXS5abxH2EZSfYd6kc5SBQvGdlLi+5mILujrLv0EUqz6Xywi3aSvLUgKYZr4U+yZkGdRTeBdK6RRh6av8ge/YQ==" workbookSaltValue="x+8ejjd8d0n7EO/UFkM77Q=="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<sst xmlns="http://schemas.openxmlformats.org/spreadsheetml/2006/main" count="232" uniqueCount="120">
  <si>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</si>
  <si>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</si>
  <si>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</si>
  <si>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</si>
  <si>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</si>
  <si>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</si>
  <si>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</si>
  <si>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</si>
  <si>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</si>
  <si>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</si>
  <si>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</si>
  <si>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</si>
  <si>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</si>
  <si>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</si>
  <si>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</si>
  <si>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</si>
  <si>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</si>
  <si>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</si>
  <si>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</si>
  <si>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</si>
  <si>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</si>
  <si>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</si>
  <si>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</si>
  <si>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</si>
  <si>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</si>
  <si>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</si>
  <si>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</si>
  <si>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</si>
  <si>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</si>
  <si>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</si>
  <si>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</si>
  <si>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</si>
  <si>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</si>
  <si>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</si>
  <si>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</si>
  <si>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</si>
  <si>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</si>
  <si>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</si>
  <si>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</si>
  <si>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</si>
  <si>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</si>
  <si>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</si>
  <si>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</si>
  <si>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</si>
  <si>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</si>
  <si>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</si>
  <si>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</si>
  <si>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</si>
  <si>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</si>
  <si>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</si>
  <si>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</si>
  <si>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</si>
  <si>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</si>
  <si>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</si>
  <si>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</si>
  <si>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</si>
  <si>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</si>
  <si>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</si>
  <si>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</si>
  <si>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</si>
  <si>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</si>
  <si>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</si>
  <si>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</si>
  <si>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</si>
  <si>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</si>
  <si>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</si>
  <si>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</si>
  <si>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</si>
  <si>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</si>
  <si>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</si>
  <si>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</si>
  <si>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</si>
  <si>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</si>
  <si>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</si>
  <si>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</si>
  <si>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</si>
  <si>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</si>
  <si>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</si>
  <si>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</si>
  <si>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</si>
  <si>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</si>
  <si>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</si>
  <si>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</si>
  <si>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</si>
  <si>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</si>
  <si>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</si>
  <si>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</si>
  <si>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</si>
  <si>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</si>
  <si>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</si>
  <si>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</si>
  <si>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</si>
  <si>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</si>
  <si>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</si>
  <si>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</si>
  <si>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</si>
  <si>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</si>
  <si>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</si>
  <si>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</si>
  <si>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</si>
  <si>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</si>
  <si>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</si>
  <si>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</si>
  <si>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</si>
  <si>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</si>
  <si>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</si>
  <si>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</si>
  <si>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</si>
  <si>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</si>
  <si>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</si>
  <si>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</si>
  <si>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</si>
  <si>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</si>
  <si>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</si>
  <si>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</si>
  <si>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</si>
  <si>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</si>
  <si>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度は前年度に比べ経費が微増したものの、全国的な傾向である給水収益の落ち込みは見られず、財務バランスは健全な状態です。しかし、管路経年化率は毎年上昇し続けており、引き続き施設・管路更新に多額の費用が見込まれるため、次年度以降も投資額の増大は避けられない見通しです。
　また、収入面では節水機器の普及や大口需要者による地下水等への転換に加え、将来的には給水人口の減少により給水収益減が予想されます。
　新水道ビジョン（平成29年度策定）で定めた施策目標の達成と適切な事業運営を継続していくため、平成30年度に経営戦略を策定する予定です。将来を見据え、今後も直営業務の委託化や施設のダウンサイジングなど様々な経費削減策や収入面の補強策について検討し、効率的な企業経営と積極的な投資を進めていく必要があります。</t>
    <rPh sb="1" eb="3">
      <t>ヘイセイ</t>
    </rPh>
    <rPh sb="5" eb="7">
      <t>ネンド</t>
    </rPh>
    <rPh sb="8" eb="11">
      <t>ゼンネンド</t>
    </rPh>
    <rPh sb="12" eb="13">
      <t>クラ</t>
    </rPh>
    <rPh sb="14" eb="16">
      <t>ケイヒ</t>
    </rPh>
    <rPh sb="17" eb="19">
      <t>ビゾウ</t>
    </rPh>
    <rPh sb="68" eb="70">
      <t>カンロ</t>
    </rPh>
    <rPh sb="70" eb="73">
      <t>ケイネンカ</t>
    </rPh>
    <rPh sb="73" eb="74">
      <t>リツ</t>
    </rPh>
    <rPh sb="75" eb="77">
      <t>マイネン</t>
    </rPh>
    <rPh sb="77" eb="79">
      <t>ジョウショウシ</t>
    </rPh>
    <rPh sb="79" eb="81">
      <t>ツヅ</t>
    </rPh>
    <rPh sb="86" eb="87">
      <t>ヒ</t>
    </rPh>
    <rPh sb="88" eb="89">
      <t>ツヅ</t>
    </rPh>
    <rPh sb="112" eb="113">
      <t>ツギ</t>
    </rPh>
    <rPh sb="113" eb="115">
      <t>ネンド</t>
    </rPh>
    <rPh sb="115" eb="117">
      <t>イコウ</t>
    </rPh>
    <rPh sb="205" eb="206">
      <t>シン</t>
    </rPh>
    <rPh sb="206" eb="208">
      <t>スイドウ</t>
    </rPh>
    <rPh sb="213" eb="215">
      <t>ヘイセイ</t>
    </rPh>
    <rPh sb="217" eb="219">
      <t>ネンド</t>
    </rPh>
    <rPh sb="219" eb="221">
      <t>サクテイ</t>
    </rPh>
    <rPh sb="223" eb="224">
      <t>サダ</t>
    </rPh>
    <rPh sb="226" eb="228">
      <t>シサク</t>
    </rPh>
    <rPh sb="228" eb="230">
      <t>モクヒョウ</t>
    </rPh>
    <rPh sb="231" eb="233">
      <t>タッセイ</t>
    </rPh>
    <rPh sb="251" eb="253">
      <t>ヘイセイ</t>
    </rPh>
    <rPh sb="255" eb="257">
      <t>ネンド</t>
    </rPh>
    <rPh sb="258" eb="260">
      <t>ケイエイ</t>
    </rPh>
    <rPh sb="260" eb="262">
      <t>センリャク</t>
    </rPh>
    <rPh sb="263" eb="265">
      <t>サクテイ</t>
    </rPh>
    <rPh sb="267" eb="269">
      <t>ヨテイ</t>
    </rPh>
    <rPh sb="272" eb="274">
      <t>ショウライ</t>
    </rPh>
    <rPh sb="275" eb="277">
      <t>ミス</t>
    </rPh>
    <rPh sb="279" eb="281">
      <t>コンゴ</t>
    </rPh>
    <rPh sb="324" eb="326">
      <t>ケントウ</t>
    </rPh>
    <phoneticPr fontId="16"/>
  </si>
  <si>
    <t xml:space="preserve">　定期的に設備の更新を行っており、①有形固定資産減価償却率は類似団体や全国平均値よりも低く抑えられています。
　③管路更新率は年々低下していましたが、平成29年度は老朽管布設替工事等を多く行ったため1.03％に増加しました。②管路経年化率は平均値を下回ってはいるものの上昇傾向であり、今後も管路の計画的な更新に取り組む必要があります。
　管路の更新にあたっては、実質的な使用可能年数に基づいて更新時期を定め、老朽化した管路の計画的な更新を図っていきます。
</t>
    <rPh sb="57" eb="59">
      <t>カンロ</t>
    </rPh>
    <rPh sb="59" eb="61">
      <t>コウシン</t>
    </rPh>
    <rPh sb="61" eb="62">
      <t>リツ</t>
    </rPh>
    <rPh sb="75" eb="77">
      <t>ヘイセイ</t>
    </rPh>
    <rPh sb="79" eb="81">
      <t>ネンド</t>
    </rPh>
    <rPh sb="82" eb="84">
      <t>ロウキュウ</t>
    </rPh>
    <rPh sb="84" eb="85">
      <t>カン</t>
    </rPh>
    <rPh sb="85" eb="87">
      <t>フセツ</t>
    </rPh>
    <rPh sb="87" eb="88">
      <t>カ</t>
    </rPh>
    <rPh sb="88" eb="90">
      <t>コウジ</t>
    </rPh>
    <rPh sb="90" eb="91">
      <t>トウ</t>
    </rPh>
    <rPh sb="92" eb="93">
      <t>オオ</t>
    </rPh>
    <rPh sb="94" eb="95">
      <t>オコナ</t>
    </rPh>
    <rPh sb="105" eb="107">
      <t>ゾウカ</t>
    </rPh>
    <rPh sb="120" eb="123">
      <t>ヘイキンチ</t>
    </rPh>
    <rPh sb="124" eb="126">
      <t>シタマワ</t>
    </rPh>
    <rPh sb="134" eb="136">
      <t>ジョウショウ</t>
    </rPh>
    <phoneticPr fontId="16"/>
  </si>
  <si>
    <t>　平成29年度は給水収益が微増したものの、北部浄水場ほか監視システム更新工事等により資産減耗費等の営業費用が増加し①経常収支比率が0.98ポイント低下しましたが、類似団体や全国平均値と比べても良好な数値となっており、安定した経営が行われています。老朽管布設替工事等の増加に伴い、配水及び給水費や資産減耗費が増加し⑥給水原価が微増しましたが、類似団体や全国平均値よりも低く抑えつつ⑤料金回収率は100％を上回っており、給水に係る費用が給水収益で賄われています。⑧有収率や⑦施設利用率は類似団体や全国平均値を上回っており、このことが収益に反映されたものと考えられます。
　近年、新たに企業債を借り入れておらず、④企業債残高対給水収益比率は類似団体や全国平均値と比べても毎年低いものとなっています。また、平成26年度には会計制度変更により一時的に③流動比率は低下したものの、平成27年度以降平成25年度程度にまで回復し、類似団体や全国平均値を上回っています。
　現状では短期的な資金負担に対する懸念はないものの、長期的には施設・管路更新に多額の費用が見込まれるため楽観視はできません。</t>
    <rPh sb="1" eb="3">
      <t>ヘイセイ</t>
    </rPh>
    <rPh sb="5" eb="7">
      <t>ネンド</t>
    </rPh>
    <rPh sb="8" eb="10">
      <t>キュウスイ</t>
    </rPh>
    <rPh sb="10" eb="12">
      <t>シュウエキ</t>
    </rPh>
    <rPh sb="13" eb="15">
      <t>ビゾウ</t>
    </rPh>
    <rPh sb="38" eb="39">
      <t>トウ</t>
    </rPh>
    <rPh sb="42" eb="44">
      <t>シサン</t>
    </rPh>
    <rPh sb="44" eb="46">
      <t>ゲンモウ</t>
    </rPh>
    <rPh sb="46" eb="47">
      <t>ヒ</t>
    </rPh>
    <rPh sb="47" eb="48">
      <t>トウ</t>
    </rPh>
    <rPh sb="49" eb="51">
      <t>エイギョウ</t>
    </rPh>
    <rPh sb="51" eb="53">
      <t>ヒヨウ</t>
    </rPh>
    <rPh sb="54" eb="56">
      <t>ゾウカ</t>
    </rPh>
    <rPh sb="73" eb="75">
      <t>テイカ</t>
    </rPh>
    <rPh sb="123" eb="125">
      <t>ロウキュウ</t>
    </rPh>
    <rPh sb="126" eb="128">
      <t>フセツ</t>
    </rPh>
    <rPh sb="128" eb="129">
      <t>カ</t>
    </rPh>
    <rPh sb="129" eb="131">
      <t>コウジ</t>
    </rPh>
    <rPh sb="131" eb="132">
      <t>トウ</t>
    </rPh>
    <rPh sb="133" eb="135">
      <t>ゾウカ</t>
    </rPh>
    <rPh sb="139" eb="141">
      <t>ハイスイ</t>
    </rPh>
    <rPh sb="141" eb="142">
      <t>オヨ</t>
    </rPh>
    <rPh sb="143" eb="145">
      <t>キュウスイ</t>
    </rPh>
    <rPh sb="145" eb="146">
      <t>ヒ</t>
    </rPh>
    <rPh sb="147" eb="149">
      <t>シサン</t>
    </rPh>
    <rPh sb="149" eb="151">
      <t>ゲンモウ</t>
    </rPh>
    <rPh sb="151" eb="152">
      <t>ヒ</t>
    </rPh>
    <rPh sb="153" eb="155">
      <t>ゾウカ</t>
    </rPh>
    <rPh sb="162" eb="164">
      <t>ビゾウ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</si>
</sst>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1.1299999999999999</c:v>
                </c:pt>
                <c:pt idx="1">
                  <c:v>0.93</c:v>
                </c:pt>
                <c:pt idx="2">
                  <c:v>0.76</c:v>
                </c:pt>
                <c:pt idx="3">
                  <c:v>0.72</c:v>
                </c:pt>
                <c:pt idx="4">
                  <c:v>1.03</c:v>
                </c:pt>
              </c:numCache>
            </c:numRef>
          </c:val>
          <c:extLst>
            <c:ext xmlns:c16="http://schemas.microsoft.com/office/drawing/2014/chart" uri="{C3380CC4-5D6E-409C-BE32-E72D297353CC}">
              <c16:uniqueId val="{00000000-5C33-4CB8-B1C0-E021AAA0382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c:ext xmlns:c16="http://schemas.microsoft.com/office/drawing/2014/chart" uri="{C3380CC4-5D6E-409C-BE32-E72D297353CC}">
              <c16:uniqueId val="{00000001-5C33-4CB8-B1C0-E021AAA0382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61.91</c:v>
                </c:pt>
                <c:pt idx="1">
                  <c:v>81.88</c:v>
                </c:pt>
                <c:pt idx="2">
                  <c:v>81.83</c:v>
                </c:pt>
                <c:pt idx="3">
                  <c:v>82.39</c:v>
                </c:pt>
                <c:pt idx="4">
                  <c:v>82.18</c:v>
                </c:pt>
              </c:numCache>
            </c:numRef>
          </c:val>
          <c:extLst>
            <c:ext xmlns:c16="http://schemas.microsoft.com/office/drawing/2014/chart" uri="{C3380CC4-5D6E-409C-BE32-E72D297353CC}">
              <c16:uniqueId val="{00000000-3F23-4D73-87D0-964B6518F09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c:ext xmlns:c16="http://schemas.microsoft.com/office/drawing/2014/chart" uri="{C3380CC4-5D6E-409C-BE32-E72D297353CC}">
              <c16:uniqueId val="{00000001-3F23-4D73-87D0-964B6518F09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96.03</c:v>
                </c:pt>
                <c:pt idx="1">
                  <c:v>94.97</c:v>
                </c:pt>
                <c:pt idx="2">
                  <c:v>95.3</c:v>
                </c:pt>
                <c:pt idx="3">
                  <c:v>95.67</c:v>
                </c:pt>
                <c:pt idx="4">
                  <c:v>95.95</c:v>
                </c:pt>
              </c:numCache>
            </c:numRef>
          </c:val>
          <c:extLst>
            <c:ext xmlns:c16="http://schemas.microsoft.com/office/drawing/2014/chart" uri="{C3380CC4-5D6E-409C-BE32-E72D297353CC}">
              <c16:uniqueId val="{00000000-CAF0-4C3C-AE90-328DDAF6AD1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c:ext xmlns:c16="http://schemas.microsoft.com/office/drawing/2014/chart" uri="{C3380CC4-5D6E-409C-BE32-E72D297353CC}">
              <c16:uniqueId val="{00000001-CAF0-4C3C-AE90-328DDAF6AD1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110.91</c:v>
                </c:pt>
                <c:pt idx="1">
                  <c:v>117.84</c:v>
                </c:pt>
                <c:pt idx="2">
                  <c:v>120.38</c:v>
                </c:pt>
                <c:pt idx="3">
                  <c:v>120.85</c:v>
                </c:pt>
                <c:pt idx="4">
                  <c:v>119.87</c:v>
                </c:pt>
              </c:numCache>
            </c:numRef>
          </c:val>
          <c:extLst>
            <c:ext xmlns:c16="http://schemas.microsoft.com/office/drawing/2014/chart" uri="{C3380CC4-5D6E-409C-BE32-E72D297353CC}">
              <c16:uniqueId val="{00000000-17E8-43F4-866C-037504FF03E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c:ext xmlns:c16="http://schemas.microsoft.com/office/drawing/2014/chart" uri="{C3380CC4-5D6E-409C-BE32-E72D297353CC}">
              <c16:uniqueId val="{00000001-17E8-43F4-866C-037504FF03E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39.47</c:v>
                </c:pt>
                <c:pt idx="1">
                  <c:v>40.6</c:v>
                </c:pt>
                <c:pt idx="2">
                  <c:v>42.04</c:v>
                </c:pt>
                <c:pt idx="3">
                  <c:v>43.22</c:v>
                </c:pt>
                <c:pt idx="4">
                  <c:v>43.71</c:v>
                </c:pt>
              </c:numCache>
            </c:numRef>
          </c:val>
          <c:extLst>
            <c:ext xmlns:c16="http://schemas.microsoft.com/office/drawing/2014/chart" uri="{C3380CC4-5D6E-409C-BE32-E72D297353CC}">
              <c16:uniqueId val="{00000000-DC5F-41A2-AF7B-71FDAE68A93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c:ext xmlns:c16="http://schemas.microsoft.com/office/drawing/2014/chart" uri="{C3380CC4-5D6E-409C-BE32-E72D297353CC}">
              <c16:uniqueId val="{00000001-DC5F-41A2-AF7B-71FDAE68A93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5.56</c:v>
                </c:pt>
                <c:pt idx="1">
                  <c:v>8.2899999999999991</c:v>
                </c:pt>
                <c:pt idx="2">
                  <c:v>8.16</c:v>
                </c:pt>
                <c:pt idx="3">
                  <c:v>8.92</c:v>
                </c:pt>
                <c:pt idx="4">
                  <c:v>9.6999999999999993</c:v>
                </c:pt>
              </c:numCache>
            </c:numRef>
          </c:val>
          <c:extLst>
            <c:ext xmlns:c16="http://schemas.microsoft.com/office/drawing/2014/chart" uri="{C3380CC4-5D6E-409C-BE32-E72D297353CC}">
              <c16:uniqueId val="{00000000-33D5-4778-B617-63C14F0A692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c:ext xmlns:c16="http://schemas.microsoft.com/office/drawing/2014/chart" uri="{C3380CC4-5D6E-409C-BE32-E72D297353CC}">
              <c16:uniqueId val="{00000001-33D5-4778-B617-63C14F0A692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21-46A0-8E7F-29E5203EC10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A121-46A0-8E7F-29E5203EC10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654.79999999999995</c:v>
                </c:pt>
                <c:pt idx="1">
                  <c:v>474.51</c:v>
                </c:pt>
                <c:pt idx="2">
                  <c:v>619.09</c:v>
                </c:pt>
                <c:pt idx="3">
                  <c:v>666</c:v>
                </c:pt>
                <c:pt idx="4">
                  <c:v>656.45</c:v>
                </c:pt>
              </c:numCache>
            </c:numRef>
          </c:val>
          <c:extLst>
            <c:ext xmlns:c16="http://schemas.microsoft.com/office/drawing/2014/chart" uri="{C3380CC4-5D6E-409C-BE32-E72D297353CC}">
              <c16:uniqueId val="{00000000-2FE6-49AE-940E-9D6158FCF1A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c:ext xmlns:c16="http://schemas.microsoft.com/office/drawing/2014/chart" uri="{C3380CC4-5D6E-409C-BE32-E72D297353CC}">
              <c16:uniqueId val="{00000001-2FE6-49AE-940E-9D6158FCF1A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55.12</c:v>
                </c:pt>
                <c:pt idx="1">
                  <c:v>49.44</c:v>
                </c:pt>
                <c:pt idx="2">
                  <c:v>42.24</c:v>
                </c:pt>
                <c:pt idx="3">
                  <c:v>35.5</c:v>
                </c:pt>
                <c:pt idx="4">
                  <c:v>29.93</c:v>
                </c:pt>
              </c:numCache>
            </c:numRef>
          </c:val>
          <c:extLst>
            <c:ext xmlns:c16="http://schemas.microsoft.com/office/drawing/2014/chart" uri="{C3380CC4-5D6E-409C-BE32-E72D297353CC}">
              <c16:uniqueId val="{00000000-A47E-4190-8D58-B0A9058903F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c:ext xmlns:c16="http://schemas.microsoft.com/office/drawing/2014/chart" uri="{C3380CC4-5D6E-409C-BE32-E72D297353CC}">
              <c16:uniqueId val="{00000001-A47E-4190-8D58-B0A9058903F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106.74</c:v>
                </c:pt>
                <c:pt idx="1">
                  <c:v>116.12</c:v>
                </c:pt>
                <c:pt idx="2">
                  <c:v>117.77</c:v>
                </c:pt>
                <c:pt idx="3">
                  <c:v>117.47</c:v>
                </c:pt>
                <c:pt idx="4">
                  <c:v>116.41</c:v>
                </c:pt>
              </c:numCache>
            </c:numRef>
          </c:val>
          <c:extLst>
            <c:ext xmlns:c16="http://schemas.microsoft.com/office/drawing/2014/chart" uri="{C3380CC4-5D6E-409C-BE32-E72D297353CC}">
              <c16:uniqueId val="{00000000-3C3D-4BF1-8BB6-2C8A621D562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c:ext xmlns:c16="http://schemas.microsoft.com/office/drawing/2014/chart" uri="{C3380CC4-5D6E-409C-BE32-E72D297353CC}">
              <c16:uniqueId val="{00000001-3C3D-4BF1-8BB6-2C8A621D562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132.53</c:v>
                </c:pt>
                <c:pt idx="1">
                  <c:v>121.73</c:v>
                </c:pt>
                <c:pt idx="2">
                  <c:v>119.91</c:v>
                </c:pt>
                <c:pt idx="3">
                  <c:v>120.06</c:v>
                </c:pt>
                <c:pt idx="4">
                  <c:v>121.3</c:v>
                </c:pt>
              </c:numCache>
            </c:numRef>
          </c:val>
          <c:extLst>
            <c:ext xmlns:c16="http://schemas.microsoft.com/office/drawing/2014/chart" uri="{C3380CC4-5D6E-409C-BE32-E72D297353CC}">
              <c16:uniqueId val="{00000000-3C63-45B3-9C5D-0550C60F8B0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c:ext xmlns:c16="http://schemas.microsoft.com/office/drawing/2014/chart" uri="{C3380CC4-5D6E-409C-BE32-E72D297353CC}">
              <c16:uniqueId val="{00000001-3C63-45B3-9C5D-0550C60F8B0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愛知県　安城市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A2</v>
      </c>
      <c r="X8" s="82"/>
      <c r="Y8" s="82"/>
      <c r="Z8" s="82"/>
      <c r="AA8" s="82"/>
      <c r="AB8" s="82"/>
      <c r="AC8" s="82"/>
      <c r="AD8" s="82" t="str">
        <f>データ!$M$6</f>
        <v>非設置</v>
      </c>
      <c r="AE8" s="82"/>
      <c r="AF8" s="82"/>
      <c r="AG8" s="82"/>
      <c r="AH8" s="82"/>
      <c r="AI8" s="82"/>
      <c r="AJ8" s="82"/>
      <c r="AK8" s="4"/>
      <c r="AL8" s="70">
        <f>データ!$R$6</f>
        <v>188071</v>
      </c>
      <c r="AM8" s="70"/>
      <c r="AN8" s="70"/>
      <c r="AO8" s="70"/>
      <c r="AP8" s="70"/>
      <c r="AQ8" s="70"/>
      <c r="AR8" s="70"/>
      <c r="AS8" s="70"/>
      <c r="AT8" s="66">
        <f>データ!$S$6</f>
        <v>86.05</v>
      </c>
      <c r="AU8" s="67"/>
      <c r="AV8" s="67"/>
      <c r="AW8" s="67"/>
      <c r="AX8" s="67"/>
      <c r="AY8" s="67"/>
      <c r="AZ8" s="67"/>
      <c r="BA8" s="67"/>
      <c r="BB8" s="69">
        <f>データ!$T$6</f>
        <v>2185.6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94.18</v>
      </c>
      <c r="J10" s="67"/>
      <c r="K10" s="67"/>
      <c r="L10" s="67"/>
      <c r="M10" s="67"/>
      <c r="N10" s="67"/>
      <c r="O10" s="68"/>
      <c r="P10" s="69">
        <f>データ!$P$6</f>
        <v>99.92</v>
      </c>
      <c r="Q10" s="69"/>
      <c r="R10" s="69"/>
      <c r="S10" s="69"/>
      <c r="T10" s="69"/>
      <c r="U10" s="69"/>
      <c r="V10" s="69"/>
      <c r="W10" s="70">
        <f>データ!$Q$6</f>
        <v>2160</v>
      </c>
      <c r="X10" s="70"/>
      <c r="Y10" s="70"/>
      <c r="Z10" s="70"/>
      <c r="AA10" s="70"/>
      <c r="AB10" s="70"/>
      <c r="AC10" s="70"/>
      <c r="AD10" s="2"/>
      <c r="AE10" s="2"/>
      <c r="AF10" s="2"/>
      <c r="AG10" s="2"/>
      <c r="AH10" s="4"/>
      <c r="AI10" s="4"/>
      <c r="AJ10" s="4"/>
      <c r="AK10" s="4"/>
      <c r="AL10" s="70">
        <f>データ!$U$6</f>
        <v>188541</v>
      </c>
      <c r="AM10" s="70"/>
      <c r="AN10" s="70"/>
      <c r="AO10" s="70"/>
      <c r="AP10" s="70"/>
      <c r="AQ10" s="70"/>
      <c r="AR10" s="70"/>
      <c r="AS10" s="70"/>
      <c r="AT10" s="66">
        <f>データ!$V$6</f>
        <v>86.01</v>
      </c>
      <c r="AU10" s="67"/>
      <c r="AV10" s="67"/>
      <c r="AW10" s="67"/>
      <c r="AX10" s="67"/>
      <c r="AY10" s="67"/>
      <c r="AZ10" s="67"/>
      <c r="BA10" s="67"/>
      <c r="BB10" s="69">
        <f>データ!$W$6</f>
        <v>2192.08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wLqkuya57n9bCj7yd6d7NAHWef7wL46/5aBUVzPmvZa6ApR+1D86Nz/o9XgTg5rzB1qyHLDSdU41Ljmp0IQHPg==" saltValue="LLAls6RZPvDYdnklnILqs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232122</v>
      </c>
      <c r="D6" s="33">
        <f t="shared" si="3"/>
        <v>46</v>
      </c>
      <c r="E6" s="33">
        <f t="shared" si="3"/>
        <v>1</v>
      </c>
      <c r="F6" s="33">
        <f t="shared" si="3"/>
        <v>0</v>
      </c>
      <c r="G6" s="33">
        <f t="shared" si="3"/>
        <v>1</v>
      </c>
      <c r="H6" s="33" t="str">
        <f t="shared" si="3"/>
        <v>愛知県　安城市</v>
      </c>
      <c r="I6" s="33" t="str">
        <f t="shared" si="3"/>
        <v>法適用</v>
      </c>
      <c r="J6" s="33" t="str">
        <f t="shared" si="3"/>
        <v>水道事業</v>
      </c>
      <c r="K6" s="33" t="str">
        <f t="shared" si="3"/>
        <v>末端給水事業</v>
      </c>
      <c r="L6" s="33" t="str">
        <f t="shared" si="3"/>
        <v>A2</v>
      </c>
      <c r="M6" s="33" t="str">
        <f t="shared" si="3"/>
        <v>非設置</v>
      </c>
      <c r="N6" s="34" t="str">
        <f t="shared" si="3"/>
        <v>-</v>
      </c>
      <c r="O6" s="34">
        <f t="shared" si="3"/>
        <v>94.18</v>
      </c>
      <c r="P6" s="34">
        <f t="shared" si="3"/>
        <v>99.92</v>
      </c>
      <c r="Q6" s="34">
        <f t="shared" si="3"/>
        <v>2160</v>
      </c>
      <c r="R6" s="34">
        <f t="shared" si="3"/>
        <v>188071</v>
      </c>
      <c r="S6" s="34">
        <f t="shared" si="3"/>
        <v>86.05</v>
      </c>
      <c r="T6" s="34">
        <f t="shared" si="3"/>
        <v>2185.6</v>
      </c>
      <c r="U6" s="34">
        <f t="shared" si="3"/>
        <v>188541</v>
      </c>
      <c r="V6" s="34">
        <f t="shared" si="3"/>
        <v>86.01</v>
      </c>
      <c r="W6" s="34">
        <f t="shared" si="3"/>
        <v>2192.08</v>
      </c>
      <c r="X6" s="35">
        <f>IF(X7="",NA(),X7)</f>
        <v>110.91</v>
      </c>
      <c r="Y6" s="35">
        <f t="shared" ref="Y6:AG6" si="4">IF(Y7="",NA(),Y7)</f>
        <v>117.84</v>
      </c>
      <c r="Z6" s="35">
        <f t="shared" si="4"/>
        <v>120.38</v>
      </c>
      <c r="AA6" s="35">
        <f t="shared" si="4"/>
        <v>120.85</v>
      </c>
      <c r="AB6" s="35">
        <f t="shared" si="4"/>
        <v>119.87</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654.79999999999995</v>
      </c>
      <c r="AU6" s="35">
        <f t="shared" ref="AU6:BC6" si="6">IF(AU7="",NA(),AU7)</f>
        <v>474.51</v>
      </c>
      <c r="AV6" s="35">
        <f t="shared" si="6"/>
        <v>619.09</v>
      </c>
      <c r="AW6" s="35">
        <f t="shared" si="6"/>
        <v>666</v>
      </c>
      <c r="AX6" s="35">
        <f t="shared" si="6"/>
        <v>656.45</v>
      </c>
      <c r="AY6" s="35">
        <f t="shared" si="6"/>
        <v>628.34</v>
      </c>
      <c r="AZ6" s="35">
        <f t="shared" si="6"/>
        <v>289.8</v>
      </c>
      <c r="BA6" s="35">
        <f t="shared" si="6"/>
        <v>299.44</v>
      </c>
      <c r="BB6" s="35">
        <f t="shared" si="6"/>
        <v>311.99</v>
      </c>
      <c r="BC6" s="35">
        <f t="shared" si="6"/>
        <v>307.83</v>
      </c>
      <c r="BD6" s="34" t="str">
        <f>IF(BD7="","",IF(BD7="-","【-】","【"&amp;SUBSTITUTE(TEXT(BD7,"#,##0.00"),"-","△")&amp;"】"))</f>
        <v>【264.34】</v>
      </c>
      <c r="BE6" s="35">
        <f>IF(BE7="",NA(),BE7)</f>
        <v>55.12</v>
      </c>
      <c r="BF6" s="35">
        <f t="shared" ref="BF6:BN6" si="7">IF(BF7="",NA(),BF7)</f>
        <v>49.44</v>
      </c>
      <c r="BG6" s="35">
        <f t="shared" si="7"/>
        <v>42.24</v>
      </c>
      <c r="BH6" s="35">
        <f t="shared" si="7"/>
        <v>35.5</v>
      </c>
      <c r="BI6" s="35">
        <f t="shared" si="7"/>
        <v>29.93</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106.74</v>
      </c>
      <c r="BQ6" s="35">
        <f t="shared" ref="BQ6:BY6" si="8">IF(BQ7="",NA(),BQ7)</f>
        <v>116.12</v>
      </c>
      <c r="BR6" s="35">
        <f t="shared" si="8"/>
        <v>117.77</v>
      </c>
      <c r="BS6" s="35">
        <f t="shared" si="8"/>
        <v>117.47</v>
      </c>
      <c r="BT6" s="35">
        <f t="shared" si="8"/>
        <v>116.41</v>
      </c>
      <c r="BU6" s="35">
        <f t="shared" si="8"/>
        <v>99.89</v>
      </c>
      <c r="BV6" s="35">
        <f t="shared" si="8"/>
        <v>107.05</v>
      </c>
      <c r="BW6" s="35">
        <f t="shared" si="8"/>
        <v>106.4</v>
      </c>
      <c r="BX6" s="35">
        <f t="shared" si="8"/>
        <v>107.61</v>
      </c>
      <c r="BY6" s="35">
        <f t="shared" si="8"/>
        <v>106.02</v>
      </c>
      <c r="BZ6" s="34" t="str">
        <f>IF(BZ7="","",IF(BZ7="-","【-】","【"&amp;SUBSTITUTE(TEXT(BZ7,"#,##0.00"),"-","△")&amp;"】"))</f>
        <v>【104.36】</v>
      </c>
      <c r="CA6" s="35">
        <f>IF(CA7="",NA(),CA7)</f>
        <v>132.53</v>
      </c>
      <c r="CB6" s="35">
        <f t="shared" ref="CB6:CJ6" si="9">IF(CB7="",NA(),CB7)</f>
        <v>121.73</v>
      </c>
      <c r="CC6" s="35">
        <f t="shared" si="9"/>
        <v>119.91</v>
      </c>
      <c r="CD6" s="35">
        <f t="shared" si="9"/>
        <v>120.06</v>
      </c>
      <c r="CE6" s="35">
        <f t="shared" si="9"/>
        <v>121.3</v>
      </c>
      <c r="CF6" s="35">
        <f t="shared" si="9"/>
        <v>165.34</v>
      </c>
      <c r="CG6" s="35">
        <f t="shared" si="9"/>
        <v>155.09</v>
      </c>
      <c r="CH6" s="35">
        <f t="shared" si="9"/>
        <v>156.29</v>
      </c>
      <c r="CI6" s="35">
        <f t="shared" si="9"/>
        <v>155.69</v>
      </c>
      <c r="CJ6" s="35">
        <f t="shared" si="9"/>
        <v>158.6</v>
      </c>
      <c r="CK6" s="34" t="str">
        <f>IF(CK7="","",IF(CK7="-","【-】","【"&amp;SUBSTITUTE(TEXT(CK7,"#,##0.00"),"-","△")&amp;"】"))</f>
        <v>【165.71】</v>
      </c>
      <c r="CL6" s="35">
        <f>IF(CL7="",NA(),CL7)</f>
        <v>61.91</v>
      </c>
      <c r="CM6" s="35">
        <f t="shared" ref="CM6:CU6" si="10">IF(CM7="",NA(),CM7)</f>
        <v>81.88</v>
      </c>
      <c r="CN6" s="35">
        <f t="shared" si="10"/>
        <v>81.83</v>
      </c>
      <c r="CO6" s="35">
        <f t="shared" si="10"/>
        <v>82.39</v>
      </c>
      <c r="CP6" s="35">
        <f t="shared" si="10"/>
        <v>82.18</v>
      </c>
      <c r="CQ6" s="35">
        <f t="shared" si="10"/>
        <v>62.15</v>
      </c>
      <c r="CR6" s="35">
        <f t="shared" si="10"/>
        <v>61.61</v>
      </c>
      <c r="CS6" s="35">
        <f t="shared" si="10"/>
        <v>62.34</v>
      </c>
      <c r="CT6" s="35">
        <f t="shared" si="10"/>
        <v>62.46</v>
      </c>
      <c r="CU6" s="35">
        <f t="shared" si="10"/>
        <v>62.88</v>
      </c>
      <c r="CV6" s="34" t="str">
        <f>IF(CV7="","",IF(CV7="-","【-】","【"&amp;SUBSTITUTE(TEXT(CV7,"#,##0.00"),"-","△")&amp;"】"))</f>
        <v>【60.41】</v>
      </c>
      <c r="CW6" s="35">
        <f>IF(CW7="",NA(),CW7)</f>
        <v>96.03</v>
      </c>
      <c r="CX6" s="35">
        <f t="shared" ref="CX6:DF6" si="11">IF(CX7="",NA(),CX7)</f>
        <v>94.97</v>
      </c>
      <c r="CY6" s="35">
        <f t="shared" si="11"/>
        <v>95.3</v>
      </c>
      <c r="CZ6" s="35">
        <f t="shared" si="11"/>
        <v>95.67</v>
      </c>
      <c r="DA6" s="35">
        <f t="shared" si="11"/>
        <v>95.95</v>
      </c>
      <c r="DB6" s="35">
        <f t="shared" si="11"/>
        <v>90.64</v>
      </c>
      <c r="DC6" s="35">
        <f t="shared" si="11"/>
        <v>90.23</v>
      </c>
      <c r="DD6" s="35">
        <f t="shared" si="11"/>
        <v>90.15</v>
      </c>
      <c r="DE6" s="35">
        <f t="shared" si="11"/>
        <v>90.62</v>
      </c>
      <c r="DF6" s="35">
        <f t="shared" si="11"/>
        <v>90.13</v>
      </c>
      <c r="DG6" s="34" t="str">
        <f>IF(DG7="","",IF(DG7="-","【-】","【"&amp;SUBSTITUTE(TEXT(DG7,"#,##0.00"),"-","△")&amp;"】"))</f>
        <v>【89.93】</v>
      </c>
      <c r="DH6" s="35">
        <f>IF(DH7="",NA(),DH7)</f>
        <v>39.47</v>
      </c>
      <c r="DI6" s="35">
        <f t="shared" ref="DI6:DQ6" si="12">IF(DI7="",NA(),DI7)</f>
        <v>40.6</v>
      </c>
      <c r="DJ6" s="35">
        <f t="shared" si="12"/>
        <v>42.04</v>
      </c>
      <c r="DK6" s="35">
        <f t="shared" si="12"/>
        <v>43.22</v>
      </c>
      <c r="DL6" s="35">
        <f t="shared" si="12"/>
        <v>43.71</v>
      </c>
      <c r="DM6" s="35">
        <f t="shared" si="12"/>
        <v>43.24</v>
      </c>
      <c r="DN6" s="35">
        <f t="shared" si="12"/>
        <v>46.36</v>
      </c>
      <c r="DO6" s="35">
        <f t="shared" si="12"/>
        <v>47.37</v>
      </c>
      <c r="DP6" s="35">
        <f t="shared" si="12"/>
        <v>48.01</v>
      </c>
      <c r="DQ6" s="35">
        <f t="shared" si="12"/>
        <v>48.01</v>
      </c>
      <c r="DR6" s="34" t="str">
        <f>IF(DR7="","",IF(DR7="-","【-】","【"&amp;SUBSTITUTE(TEXT(DR7,"#,##0.00"),"-","△")&amp;"】"))</f>
        <v>【48.12】</v>
      </c>
      <c r="DS6" s="35">
        <f>IF(DS7="",NA(),DS7)</f>
        <v>5.56</v>
      </c>
      <c r="DT6" s="35">
        <f t="shared" ref="DT6:EB6" si="13">IF(DT7="",NA(),DT7)</f>
        <v>8.2899999999999991</v>
      </c>
      <c r="DU6" s="35">
        <f t="shared" si="13"/>
        <v>8.16</v>
      </c>
      <c r="DV6" s="35">
        <f t="shared" si="13"/>
        <v>8.92</v>
      </c>
      <c r="DW6" s="35">
        <f t="shared" si="13"/>
        <v>9.6999999999999993</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1.1299999999999999</v>
      </c>
      <c r="EE6" s="35">
        <f t="shared" ref="EE6:EM6" si="14">IF(EE7="",NA(),EE7)</f>
        <v>0.93</v>
      </c>
      <c r="EF6" s="35">
        <f t="shared" si="14"/>
        <v>0.76</v>
      </c>
      <c r="EG6" s="35">
        <f t="shared" si="14"/>
        <v>0.72</v>
      </c>
      <c r="EH6" s="35">
        <f t="shared" si="14"/>
        <v>1.03</v>
      </c>
      <c r="EI6" s="35">
        <f t="shared" si="14"/>
        <v>0.8</v>
      </c>
      <c r="EJ6" s="35">
        <f t="shared" si="14"/>
        <v>0.72</v>
      </c>
      <c r="EK6" s="35">
        <f t="shared" si="14"/>
        <v>0.67</v>
      </c>
      <c r="EL6" s="35">
        <f t="shared" si="14"/>
        <v>0.67</v>
      </c>
      <c r="EM6" s="35">
        <f t="shared" si="14"/>
        <v>0.65</v>
      </c>
      <c r="EN6" s="34" t="str">
        <f>IF(EN7="","",IF(EN7="-","【-】","【"&amp;SUBSTITUTE(TEXT(EN7,"#,##0.00"),"-","△")&amp;"】"))</f>
        <v>【0.69】</v>
      </c>
    </row>
    <row r="7" spans="1:144" s="36" customFormat="1" x14ac:dyDescent="0.15">
      <c r="A7" s="28"/>
      <c r="B7" s="37">
        <v>2017</v>
      </c>
      <c r="C7" s="37">
        <v>232122</v>
      </c>
      <c r="D7" s="37">
        <v>46</v>
      </c>
      <c r="E7" s="37">
        <v>1</v>
      </c>
      <c r="F7" s="37">
        <v>0</v>
      </c>
      <c r="G7" s="37">
        <v>1</v>
      </c>
      <c r="H7" s="37" t="s">
        <v>105</v>
      </c>
      <c r="I7" s="37" t="s">
        <v>106</v>
      </c>
      <c r="J7" s="37" t="s">
        <v>107</v>
      </c>
      <c r="K7" s="37" t="s">
        <v>108</v>
      </c>
      <c r="L7" s="37" t="s">
        <v>109</v>
      </c>
      <c r="M7" s="37" t="s">
        <v>110</v>
      </c>
      <c r="N7" s="38" t="s">
        <v>111</v>
      </c>
      <c r="O7" s="38">
        <v>94.18</v>
      </c>
      <c r="P7" s="38">
        <v>99.92</v>
      </c>
      <c r="Q7" s="38">
        <v>2160</v>
      </c>
      <c r="R7" s="38">
        <v>188071</v>
      </c>
      <c r="S7" s="38">
        <v>86.05</v>
      </c>
      <c r="T7" s="38">
        <v>2185.6</v>
      </c>
      <c r="U7" s="38">
        <v>188541</v>
      </c>
      <c r="V7" s="38">
        <v>86.01</v>
      </c>
      <c r="W7" s="38">
        <v>2192.08</v>
      </c>
      <c r="X7" s="38">
        <v>110.91</v>
      </c>
      <c r="Y7" s="38">
        <v>117.84</v>
      </c>
      <c r="Z7" s="38">
        <v>120.38</v>
      </c>
      <c r="AA7" s="38">
        <v>120.85</v>
      </c>
      <c r="AB7" s="38">
        <v>119.87</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654.79999999999995</v>
      </c>
      <c r="AU7" s="38">
        <v>474.51</v>
      </c>
      <c r="AV7" s="38">
        <v>619.09</v>
      </c>
      <c r="AW7" s="38">
        <v>666</v>
      </c>
      <c r="AX7" s="38">
        <v>656.45</v>
      </c>
      <c r="AY7" s="38">
        <v>628.34</v>
      </c>
      <c r="AZ7" s="38">
        <v>289.8</v>
      </c>
      <c r="BA7" s="38">
        <v>299.44</v>
      </c>
      <c r="BB7" s="38">
        <v>311.99</v>
      </c>
      <c r="BC7" s="38">
        <v>307.83</v>
      </c>
      <c r="BD7" s="38">
        <v>264.33999999999997</v>
      </c>
      <c r="BE7" s="38">
        <v>55.12</v>
      </c>
      <c r="BF7" s="38">
        <v>49.44</v>
      </c>
      <c r="BG7" s="38">
        <v>42.24</v>
      </c>
      <c r="BH7" s="38">
        <v>35.5</v>
      </c>
      <c r="BI7" s="38">
        <v>29.93</v>
      </c>
      <c r="BJ7" s="38">
        <v>297.13</v>
      </c>
      <c r="BK7" s="38">
        <v>301.99</v>
      </c>
      <c r="BL7" s="38">
        <v>298.08999999999997</v>
      </c>
      <c r="BM7" s="38">
        <v>291.77999999999997</v>
      </c>
      <c r="BN7" s="38">
        <v>295.44</v>
      </c>
      <c r="BO7" s="38">
        <v>274.27</v>
      </c>
      <c r="BP7" s="38">
        <v>106.74</v>
      </c>
      <c r="BQ7" s="38">
        <v>116.12</v>
      </c>
      <c r="BR7" s="38">
        <v>117.77</v>
      </c>
      <c r="BS7" s="38">
        <v>117.47</v>
      </c>
      <c r="BT7" s="38">
        <v>116.41</v>
      </c>
      <c r="BU7" s="38">
        <v>99.89</v>
      </c>
      <c r="BV7" s="38">
        <v>107.05</v>
      </c>
      <c r="BW7" s="38">
        <v>106.4</v>
      </c>
      <c r="BX7" s="38">
        <v>107.61</v>
      </c>
      <c r="BY7" s="38">
        <v>106.02</v>
      </c>
      <c r="BZ7" s="38">
        <v>104.36</v>
      </c>
      <c r="CA7" s="38">
        <v>132.53</v>
      </c>
      <c r="CB7" s="38">
        <v>121.73</v>
      </c>
      <c r="CC7" s="38">
        <v>119.91</v>
      </c>
      <c r="CD7" s="38">
        <v>120.06</v>
      </c>
      <c r="CE7" s="38">
        <v>121.3</v>
      </c>
      <c r="CF7" s="38">
        <v>165.34</v>
      </c>
      <c r="CG7" s="38">
        <v>155.09</v>
      </c>
      <c r="CH7" s="38">
        <v>156.29</v>
      </c>
      <c r="CI7" s="38">
        <v>155.69</v>
      </c>
      <c r="CJ7" s="38">
        <v>158.6</v>
      </c>
      <c r="CK7" s="38">
        <v>165.71</v>
      </c>
      <c r="CL7" s="38">
        <v>61.91</v>
      </c>
      <c r="CM7" s="38">
        <v>81.88</v>
      </c>
      <c r="CN7" s="38">
        <v>81.83</v>
      </c>
      <c r="CO7" s="38">
        <v>82.39</v>
      </c>
      <c r="CP7" s="38">
        <v>82.18</v>
      </c>
      <c r="CQ7" s="38">
        <v>62.15</v>
      </c>
      <c r="CR7" s="38">
        <v>61.61</v>
      </c>
      <c r="CS7" s="38">
        <v>62.34</v>
      </c>
      <c r="CT7" s="38">
        <v>62.46</v>
      </c>
      <c r="CU7" s="38">
        <v>62.88</v>
      </c>
      <c r="CV7" s="38">
        <v>60.41</v>
      </c>
      <c r="CW7" s="38">
        <v>96.03</v>
      </c>
      <c r="CX7" s="38">
        <v>94.97</v>
      </c>
      <c r="CY7" s="38">
        <v>95.3</v>
      </c>
      <c r="CZ7" s="38">
        <v>95.67</v>
      </c>
      <c r="DA7" s="38">
        <v>95.95</v>
      </c>
      <c r="DB7" s="38">
        <v>90.64</v>
      </c>
      <c r="DC7" s="38">
        <v>90.23</v>
      </c>
      <c r="DD7" s="38">
        <v>90.15</v>
      </c>
      <c r="DE7" s="38">
        <v>90.62</v>
      </c>
      <c r="DF7" s="38">
        <v>90.13</v>
      </c>
      <c r="DG7" s="38">
        <v>89.93</v>
      </c>
      <c r="DH7" s="38">
        <v>39.47</v>
      </c>
      <c r="DI7" s="38">
        <v>40.6</v>
      </c>
      <c r="DJ7" s="38">
        <v>42.04</v>
      </c>
      <c r="DK7" s="38">
        <v>43.22</v>
      </c>
      <c r="DL7" s="38">
        <v>43.71</v>
      </c>
      <c r="DM7" s="38">
        <v>43.24</v>
      </c>
      <c r="DN7" s="38">
        <v>46.36</v>
      </c>
      <c r="DO7" s="38">
        <v>47.37</v>
      </c>
      <c r="DP7" s="38">
        <v>48.01</v>
      </c>
      <c r="DQ7" s="38">
        <v>48.01</v>
      </c>
      <c r="DR7" s="38">
        <v>48.12</v>
      </c>
      <c r="DS7" s="38">
        <v>5.56</v>
      </c>
      <c r="DT7" s="38">
        <v>8.2899999999999991</v>
      </c>
      <c r="DU7" s="38">
        <v>8.16</v>
      </c>
      <c r="DV7" s="38">
        <v>8.92</v>
      </c>
      <c r="DW7" s="38">
        <v>9.6999999999999993</v>
      </c>
      <c r="DX7" s="38">
        <v>12.21</v>
      </c>
      <c r="DY7" s="38">
        <v>13.57</v>
      </c>
      <c r="DZ7" s="38">
        <v>14.27</v>
      </c>
      <c r="EA7" s="38">
        <v>16.170000000000002</v>
      </c>
      <c r="EB7" s="38">
        <v>16.600000000000001</v>
      </c>
      <c r="EC7" s="38">
        <v>15.89</v>
      </c>
      <c r="ED7" s="38">
        <v>1.1299999999999999</v>
      </c>
      <c r="EE7" s="38">
        <v>0.93</v>
      </c>
      <c r="EF7" s="38">
        <v>0.76</v>
      </c>
      <c r="EG7" s="38">
        <v>0.72</v>
      </c>
      <c r="EH7" s="38">
        <v>1.03</v>
      </c>
      <c r="EI7" s="38">
        <v>0.8</v>
      </c>
      <c r="EJ7" s="38">
        <v>0.72</v>
      </c>
      <c r="EK7" s="38">
        <v>0.67</v>
      </c>
      <c r="EL7" s="38">
        <v>0.67</v>
      </c>
      <c r="EM7" s="38">
        <v>0.65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2019-02-07T03:58:04Z</cp:lastPrinted>
  <dcterms:created xsi:type="dcterms:W3CDTF">2018-12-03T08:32:49Z</dcterms:created>
  <dcterms:modified xsi:type="dcterms:W3CDTF">2019-02-13T06:20:07Z</dcterms:modified>
  <cp:category/>
</cp:coreProperties>
</file>